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1650" windowWidth="10680" windowHeight="6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45621"/>
</workbook>
</file>

<file path=xl/calcChain.xml><?xml version="1.0" encoding="utf-8"?>
<calcChain xmlns="http://schemas.openxmlformats.org/spreadsheetml/2006/main">
  <c r="K24" i="1" l="1"/>
  <c r="F18" i="1" l="1"/>
  <c r="F37" i="1"/>
  <c r="F38" i="1" s="1"/>
  <c r="F29" i="1"/>
  <c r="F23" i="1"/>
  <c r="K26" i="1"/>
  <c r="K32" i="1"/>
  <c r="K31" i="1"/>
  <c r="K30" i="1"/>
  <c r="K36" i="1"/>
  <c r="K35" i="1"/>
  <c r="K34" i="1"/>
  <c r="K28" i="1"/>
  <c r="K27" i="1"/>
  <c r="K25" i="1"/>
  <c r="K16" i="1"/>
  <c r="K15" i="1"/>
  <c r="K14" i="1"/>
  <c r="K13" i="1"/>
  <c r="K12" i="1"/>
  <c r="K11" i="1"/>
  <c r="K10" i="1"/>
  <c r="K9" i="1"/>
  <c r="K8" i="1"/>
  <c r="K7" i="1"/>
  <c r="K22" i="1"/>
  <c r="K21" i="1"/>
  <c r="K20" i="1"/>
  <c r="K19" i="1"/>
  <c r="BK36" i="1" l="1"/>
  <c r="BJ36" i="1"/>
  <c r="BI36" i="1"/>
  <c r="BH36" i="1"/>
  <c r="BK35" i="1"/>
  <c r="BJ35" i="1"/>
  <c r="BI35" i="1"/>
  <c r="BH35" i="1"/>
  <c r="BK34" i="1"/>
  <c r="BJ34" i="1"/>
  <c r="BI34" i="1"/>
  <c r="BH34" i="1"/>
  <c r="BK32" i="1"/>
  <c r="BJ32" i="1"/>
  <c r="BI32" i="1"/>
  <c r="BH32" i="1"/>
  <c r="BK31" i="1"/>
  <c r="BJ31" i="1"/>
  <c r="BI31" i="1"/>
  <c r="BH31" i="1"/>
  <c r="BK30" i="1"/>
  <c r="BJ30" i="1"/>
  <c r="BI30" i="1"/>
  <c r="BH30" i="1"/>
  <c r="BK28" i="1"/>
  <c r="BJ28" i="1"/>
  <c r="BI28" i="1"/>
  <c r="BH28" i="1"/>
  <c r="BK27" i="1"/>
  <c r="BJ27" i="1"/>
  <c r="BI27" i="1"/>
  <c r="BH27" i="1"/>
  <c r="BK26" i="1"/>
  <c r="BJ26" i="1"/>
  <c r="BI26" i="1"/>
  <c r="BH26" i="1"/>
  <c r="BK25" i="1"/>
  <c r="BJ25" i="1"/>
  <c r="BI25" i="1"/>
  <c r="BH25" i="1"/>
  <c r="BK24" i="1"/>
  <c r="BJ24" i="1"/>
  <c r="BI24" i="1"/>
  <c r="BH24" i="1"/>
  <c r="BK22" i="1"/>
  <c r="BJ22" i="1"/>
  <c r="BI22" i="1"/>
  <c r="BH22" i="1"/>
  <c r="BK21" i="1"/>
  <c r="BJ21" i="1"/>
  <c r="BI21" i="1"/>
  <c r="BH21" i="1"/>
  <c r="BK20" i="1"/>
  <c r="BJ20" i="1"/>
  <c r="BI20" i="1"/>
  <c r="BH20" i="1"/>
  <c r="BK19" i="1"/>
  <c r="BJ19" i="1"/>
  <c r="BI19" i="1"/>
  <c r="BH19" i="1"/>
  <c r="BK17" i="1"/>
  <c r="BJ17" i="1"/>
  <c r="BI17" i="1"/>
  <c r="BH17" i="1"/>
  <c r="BK16" i="1"/>
  <c r="BJ16" i="1"/>
  <c r="BI16" i="1"/>
  <c r="BH16" i="1"/>
  <c r="BK15" i="1"/>
  <c r="BJ15" i="1"/>
  <c r="BI15" i="1"/>
  <c r="BH15" i="1"/>
  <c r="BK14" i="1"/>
  <c r="BJ14" i="1"/>
  <c r="BI14" i="1"/>
  <c r="BH14" i="1"/>
  <c r="BK13" i="1"/>
  <c r="BJ13" i="1"/>
  <c r="BI13" i="1"/>
  <c r="BH13" i="1"/>
  <c r="BK12" i="1"/>
  <c r="BJ12" i="1"/>
  <c r="BI12" i="1"/>
  <c r="BH12" i="1"/>
  <c r="BK11" i="1"/>
  <c r="BJ11" i="1"/>
  <c r="BI11" i="1"/>
  <c r="BH11" i="1"/>
  <c r="BK10" i="1"/>
  <c r="BJ10" i="1"/>
  <c r="BI10" i="1"/>
  <c r="BH10" i="1"/>
  <c r="BK9" i="1"/>
  <c r="BJ9" i="1"/>
  <c r="BI9" i="1"/>
  <c r="BH9" i="1"/>
  <c r="BK8" i="1"/>
  <c r="BJ8" i="1"/>
  <c r="BI8" i="1"/>
  <c r="BH8" i="1"/>
  <c r="BH7" i="1"/>
  <c r="BK7" i="1"/>
  <c r="BJ7" i="1"/>
  <c r="BI7" i="1"/>
  <c r="BG18" i="1" l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O18" i="1"/>
  <c r="N18" i="1"/>
  <c r="M18" i="1"/>
  <c r="L18" i="1"/>
  <c r="P18" i="1"/>
  <c r="BJ37" i="1" l="1"/>
  <c r="BK33" i="1"/>
  <c r="BK29" i="1"/>
  <c r="AK17" i="4"/>
  <c r="AK8" i="4"/>
  <c r="AK7" i="4"/>
  <c r="AK6" i="4"/>
  <c r="BG37" i="1"/>
  <c r="BF37" i="1"/>
  <c r="BE37" i="1"/>
  <c r="BD37" i="1"/>
  <c r="BC37" i="1"/>
  <c r="BB37" i="1"/>
  <c r="BA37" i="1"/>
  <c r="AZ37" i="1"/>
  <c r="AY37" i="1"/>
  <c r="AX37" i="1"/>
  <c r="AW37" i="1"/>
  <c r="AV37" i="1"/>
  <c r="BG33" i="1"/>
  <c r="BF33" i="1"/>
  <c r="BE33" i="1"/>
  <c r="BD33" i="1"/>
  <c r="BC33" i="1"/>
  <c r="BB33" i="1"/>
  <c r="BA33" i="1"/>
  <c r="BA38" i="1" s="1"/>
  <c r="AZ33" i="1"/>
  <c r="AY33" i="1"/>
  <c r="AX33" i="1"/>
  <c r="AW33" i="1"/>
  <c r="AV33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BG23" i="1"/>
  <c r="BF23" i="1"/>
  <c r="BE23" i="1"/>
  <c r="BD23" i="1"/>
  <c r="BC23" i="1"/>
  <c r="BB23" i="1"/>
  <c r="BA23" i="1"/>
  <c r="AZ23" i="1"/>
  <c r="AY23" i="1"/>
  <c r="AY38" i="1" s="1"/>
  <c r="AX23" i="1"/>
  <c r="AX38" i="1" s="1"/>
  <c r="AW23" i="1"/>
  <c r="AV23" i="1"/>
  <c r="BG38" i="1"/>
  <c r="BF38" i="1"/>
  <c r="BE38" i="1"/>
  <c r="BD38" i="1"/>
  <c r="BC38" i="1"/>
  <c r="AZ38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U33" i="1"/>
  <c r="AT33" i="1"/>
  <c r="AS33" i="1"/>
  <c r="AR33" i="1"/>
  <c r="AQ33" i="1"/>
  <c r="AP33" i="1"/>
  <c r="AO33" i="1"/>
  <c r="AN33" i="1"/>
  <c r="AM33" i="1"/>
  <c r="AL33" i="1"/>
  <c r="AL38" i="1" s="1"/>
  <c r="AK33" i="1"/>
  <c r="AJ33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U23" i="1"/>
  <c r="AT23" i="1"/>
  <c r="AS23" i="1"/>
  <c r="AR23" i="1"/>
  <c r="AQ23" i="1"/>
  <c r="AQ38" i="1" s="1"/>
  <c r="AP23" i="1"/>
  <c r="AO23" i="1"/>
  <c r="AO38" i="1" s="1"/>
  <c r="AN23" i="1"/>
  <c r="AM23" i="1"/>
  <c r="AM38" i="1" s="1"/>
  <c r="AL23" i="1"/>
  <c r="AK23" i="1"/>
  <c r="AJ23" i="1"/>
  <c r="AJ38" i="1" s="1"/>
  <c r="AU38" i="1"/>
  <c r="AT38" i="1"/>
  <c r="AI37" i="1"/>
  <c r="AH37" i="1"/>
  <c r="AG37" i="1"/>
  <c r="AF37" i="1"/>
  <c r="AE37" i="1"/>
  <c r="AD37" i="1"/>
  <c r="T38" i="5" s="1"/>
  <c r="AC37" i="1"/>
  <c r="AB37" i="1"/>
  <c r="AA37" i="1"/>
  <c r="P37" i="4" s="1"/>
  <c r="Z37" i="1"/>
  <c r="S38" i="5" s="1"/>
  <c r="Y37" i="1"/>
  <c r="X37" i="1"/>
  <c r="AI33" i="1"/>
  <c r="AH33" i="1"/>
  <c r="AG33" i="1"/>
  <c r="AF33" i="1"/>
  <c r="AE33" i="1"/>
  <c r="Q33" i="4" s="1"/>
  <c r="AD33" i="1"/>
  <c r="T34" i="5" s="1"/>
  <c r="AC33" i="1"/>
  <c r="AB33" i="1"/>
  <c r="AA33" i="1"/>
  <c r="Z33" i="1"/>
  <c r="S34" i="5" s="1"/>
  <c r="Y33" i="1"/>
  <c r="X33" i="1"/>
  <c r="AI29" i="1"/>
  <c r="AH29" i="1"/>
  <c r="AG29" i="1"/>
  <c r="AF29" i="1"/>
  <c r="AE29" i="1"/>
  <c r="Q28" i="4" s="1"/>
  <c r="AD29" i="1"/>
  <c r="T29" i="5" s="1"/>
  <c r="AC29" i="1"/>
  <c r="AB29" i="1"/>
  <c r="T28" i="3" s="1"/>
  <c r="AA29" i="1"/>
  <c r="P28" i="4" s="1"/>
  <c r="Z29" i="1"/>
  <c r="Y29" i="1"/>
  <c r="X29" i="1"/>
  <c r="S28" i="3" s="1"/>
  <c r="AN28" i="3" s="1"/>
  <c r="AI23" i="1"/>
  <c r="AH23" i="1"/>
  <c r="AG23" i="1"/>
  <c r="AF23" i="1"/>
  <c r="AE23" i="1"/>
  <c r="AD23" i="1"/>
  <c r="AC23" i="1"/>
  <c r="AB23" i="1"/>
  <c r="AA23" i="1"/>
  <c r="P22" i="4" s="1"/>
  <c r="Z23" i="1"/>
  <c r="Y23" i="1"/>
  <c r="X23" i="1"/>
  <c r="P33" i="4"/>
  <c r="W37" i="1"/>
  <c r="V37" i="1"/>
  <c r="U37" i="1"/>
  <c r="T37" i="1"/>
  <c r="S37" i="1"/>
  <c r="R37" i="1"/>
  <c r="Q37" i="1"/>
  <c r="P37" i="1"/>
  <c r="W33" i="1"/>
  <c r="V33" i="1"/>
  <c r="U33" i="1"/>
  <c r="T33" i="1"/>
  <c r="S33" i="1"/>
  <c r="R33" i="1"/>
  <c r="Q33" i="1"/>
  <c r="P33" i="1"/>
  <c r="W29" i="1"/>
  <c r="V29" i="1"/>
  <c r="U29" i="1"/>
  <c r="T29" i="1"/>
  <c r="S29" i="1"/>
  <c r="R29" i="1"/>
  <c r="Q29" i="1"/>
  <c r="P29" i="1"/>
  <c r="W23" i="1"/>
  <c r="V23" i="1"/>
  <c r="U23" i="1"/>
  <c r="T23" i="1"/>
  <c r="S23" i="1"/>
  <c r="R23" i="1"/>
  <c r="Q23" i="1"/>
  <c r="P23" i="1"/>
  <c r="M37" i="1"/>
  <c r="M33" i="1"/>
  <c r="M29" i="1"/>
  <c r="M23" i="1"/>
  <c r="J18" i="1"/>
  <c r="I18" i="1"/>
  <c r="H18" i="1"/>
  <c r="G18" i="1"/>
  <c r="E18" i="1"/>
  <c r="H37" i="1"/>
  <c r="H33" i="1"/>
  <c r="H29" i="1"/>
  <c r="H23" i="1"/>
  <c r="K18" i="1"/>
  <c r="K23" i="1"/>
  <c r="K33" i="1"/>
  <c r="K29" i="1"/>
  <c r="E37" i="1"/>
  <c r="E33" i="1"/>
  <c r="E29" i="1"/>
  <c r="E23" i="1"/>
  <c r="J37" i="1"/>
  <c r="J33" i="1"/>
  <c r="J29" i="1"/>
  <c r="J23" i="1"/>
  <c r="L23" i="1"/>
  <c r="N23" i="1"/>
  <c r="O23" i="1"/>
  <c r="G23" i="1"/>
  <c r="I23" i="1"/>
  <c r="AK13" i="4"/>
  <c r="AK12" i="4"/>
  <c r="AK11" i="4"/>
  <c r="AK9" i="4"/>
  <c r="O37" i="1"/>
  <c r="N37" i="1"/>
  <c r="L37" i="1"/>
  <c r="O33" i="1"/>
  <c r="N33" i="1"/>
  <c r="L33" i="1"/>
  <c r="O29" i="1"/>
  <c r="N29" i="1"/>
  <c r="L29" i="1"/>
  <c r="I37" i="1"/>
  <c r="G37" i="1"/>
  <c r="I33" i="1"/>
  <c r="G33" i="1"/>
  <c r="G29" i="1"/>
  <c r="I29" i="1"/>
  <c r="AK15" i="3"/>
  <c r="AK40" i="3" s="1"/>
  <c r="AJ15" i="3"/>
  <c r="AJ41" i="5"/>
  <c r="AI41" i="5"/>
  <c r="AH41" i="5"/>
  <c r="AG41" i="5"/>
  <c r="AI15" i="3"/>
  <c r="AI40" i="3"/>
  <c r="AH28" i="3"/>
  <c r="AH40" i="3"/>
  <c r="AH15" i="3"/>
  <c r="AH29" i="5"/>
  <c r="AE28" i="4"/>
  <c r="AB28" i="4"/>
  <c r="AC40" i="4"/>
  <c r="AM40" i="3"/>
  <c r="AL40" i="3"/>
  <c r="AJ40" i="3"/>
  <c r="AG28" i="3"/>
  <c r="AG15" i="3"/>
  <c r="AG40" i="3" s="1"/>
  <c r="AE28" i="3"/>
  <c r="AE40" i="3" s="1"/>
  <c r="AD37" i="3"/>
  <c r="AD40" i="3" s="1"/>
  <c r="AD33" i="3"/>
  <c r="AD28" i="3"/>
  <c r="AD23" i="3"/>
  <c r="AD15" i="3"/>
  <c r="AD38" i="5"/>
  <c r="AD41" i="5" s="1"/>
  <c r="AD34" i="5"/>
  <c r="AD29" i="5"/>
  <c r="AD24" i="5"/>
  <c r="AD16" i="5"/>
  <c r="AA37" i="4"/>
  <c r="AA40" i="4" s="1"/>
  <c r="AA33" i="4"/>
  <c r="AA28" i="4"/>
  <c r="AC37" i="3"/>
  <c r="AC40" i="3" s="1"/>
  <c r="AC33" i="3"/>
  <c r="AC28" i="3"/>
  <c r="AC23" i="3"/>
  <c r="AC15" i="3"/>
  <c r="AC29" i="5"/>
  <c r="AC34" i="5"/>
  <c r="AC41" i="5" s="1"/>
  <c r="AC16" i="5"/>
  <c r="Z37" i="4"/>
  <c r="Z40" i="4" s="1"/>
  <c r="Z33" i="4"/>
  <c r="Z28" i="4"/>
  <c r="AB37" i="3"/>
  <c r="AB40" i="3" s="1"/>
  <c r="AB33" i="3"/>
  <c r="AB28" i="3"/>
  <c r="AB23" i="3"/>
  <c r="AB15" i="3"/>
  <c r="AB38" i="5"/>
  <c r="AB34" i="5"/>
  <c r="AB41" i="5"/>
  <c r="AB29" i="5"/>
  <c r="AB24" i="5"/>
  <c r="AB16" i="5"/>
  <c r="Y37" i="4"/>
  <c r="Y40" i="4" s="1"/>
  <c r="Y33" i="4"/>
  <c r="Y28" i="4"/>
  <c r="AA37" i="3"/>
  <c r="AA40" i="3" s="1"/>
  <c r="AA33" i="3"/>
  <c r="AA28" i="3"/>
  <c r="AA23" i="3"/>
  <c r="AA15" i="3"/>
  <c r="AA38" i="5"/>
  <c r="AA41" i="5" s="1"/>
  <c r="AA34" i="5"/>
  <c r="AA29" i="5"/>
  <c r="AA24" i="5"/>
  <c r="AA16" i="5"/>
  <c r="X37" i="4"/>
  <c r="X40" i="4" s="1"/>
  <c r="X33" i="4"/>
  <c r="X28" i="4"/>
  <c r="Z37" i="3"/>
  <c r="Z40" i="3" s="1"/>
  <c r="Z33" i="3"/>
  <c r="Z23" i="3"/>
  <c r="Z15" i="3"/>
  <c r="Z38" i="5"/>
  <c r="Z41" i="5" s="1"/>
  <c r="Z34" i="5"/>
  <c r="Z24" i="5"/>
  <c r="Z16" i="5"/>
  <c r="W37" i="4"/>
  <c r="W33" i="4"/>
  <c r="W28" i="4"/>
  <c r="W40" i="4" s="1"/>
  <c r="Z29" i="5"/>
  <c r="Z28" i="3"/>
  <c r="X33" i="3"/>
  <c r="X28" i="3"/>
  <c r="X15" i="3"/>
  <c r="X40" i="3" s="1"/>
  <c r="X34" i="5"/>
  <c r="X41" i="5" s="1"/>
  <c r="X29" i="5"/>
  <c r="X16" i="5"/>
  <c r="U37" i="4"/>
  <c r="U40" i="4" s="1"/>
  <c r="U33" i="4"/>
  <c r="U28" i="4"/>
  <c r="W37" i="3"/>
  <c r="W40" i="3" s="1"/>
  <c r="W33" i="3"/>
  <c r="W28" i="3"/>
  <c r="W23" i="3"/>
  <c r="W15" i="3"/>
  <c r="W38" i="5"/>
  <c r="W41" i="5" s="1"/>
  <c r="W34" i="5"/>
  <c r="W29" i="5"/>
  <c r="W24" i="5"/>
  <c r="W16" i="5"/>
  <c r="T37" i="4"/>
  <c r="T40" i="4" s="1"/>
  <c r="T33" i="4"/>
  <c r="T28" i="4"/>
  <c r="V37" i="3"/>
  <c r="V40" i="3" s="1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40" i="4"/>
  <c r="S33" i="4"/>
  <c r="U15" i="3"/>
  <c r="U16" i="5"/>
  <c r="U37" i="3"/>
  <c r="U40" i="3" s="1"/>
  <c r="U38" i="5"/>
  <c r="R37" i="4"/>
  <c r="U24" i="5"/>
  <c r="U23" i="3"/>
  <c r="U28" i="3"/>
  <c r="R28" i="4"/>
  <c r="R40" i="4" s="1"/>
  <c r="R33" i="4"/>
  <c r="U33" i="3"/>
  <c r="U34" i="5"/>
  <c r="U41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T23" i="3" s="1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AK26" i="4" s="1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E40" i="4" s="1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/>
  <c r="I6" i="6"/>
  <c r="AH6" i="6" s="1"/>
  <c r="M40" i="3"/>
  <c r="K6" i="6"/>
  <c r="L41" i="5"/>
  <c r="AN30" i="3"/>
  <c r="BH29" i="1"/>
  <c r="AK16" i="4"/>
  <c r="BH33" i="1"/>
  <c r="T15" i="3"/>
  <c r="BL26" i="1"/>
  <c r="S16" i="5"/>
  <c r="T16" i="5"/>
  <c r="BI29" i="1"/>
  <c r="BK37" i="1"/>
  <c r="S24" i="5" l="1"/>
  <c r="V38" i="1"/>
  <c r="T38" i="1"/>
  <c r="U38" i="1"/>
  <c r="P38" i="1"/>
  <c r="T24" i="5"/>
  <c r="AN24" i="5" s="1"/>
  <c r="G38" i="1"/>
  <c r="I38" i="1"/>
  <c r="H38" i="1"/>
  <c r="AK33" i="4"/>
  <c r="AB38" i="1"/>
  <c r="AN25" i="5"/>
  <c r="S29" i="5"/>
  <c r="AN29" i="5" s="1"/>
  <c r="AF38" i="1"/>
  <c r="N38" i="1"/>
  <c r="BB38" i="1"/>
  <c r="AN30" i="5"/>
  <c r="M38" i="1"/>
  <c r="AA38" i="1"/>
  <c r="P40" i="4" s="1"/>
  <c r="AN16" i="3"/>
  <c r="AK30" i="4"/>
  <c r="AN35" i="5"/>
  <c r="AN31" i="5"/>
  <c r="AN22" i="5"/>
  <c r="O38" i="1"/>
  <c r="E38" i="1"/>
  <c r="K37" i="1"/>
  <c r="W38" i="1"/>
  <c r="AD38" i="1"/>
  <c r="AH38" i="1"/>
  <c r="X38" i="1"/>
  <c r="AK38" i="1"/>
  <c r="E40" i="3"/>
  <c r="AN17" i="3"/>
  <c r="J38" i="1"/>
  <c r="AN34" i="5"/>
  <c r="Y38" i="1"/>
  <c r="AK34" i="4"/>
  <c r="L38" i="1"/>
  <c r="AK24" i="4"/>
  <c r="AN26" i="5"/>
  <c r="AE38" i="1"/>
  <c r="Q40" i="4" s="1"/>
  <c r="AN27" i="5"/>
  <c r="AC38" i="1"/>
  <c r="AG38" i="1"/>
  <c r="AN17" i="5"/>
  <c r="AI38" i="1"/>
  <c r="AP38" i="1"/>
  <c r="BK23" i="1"/>
  <c r="AK22" i="4" s="1"/>
  <c r="BJ33" i="1"/>
  <c r="BI33" i="1"/>
  <c r="BJ29" i="1"/>
  <c r="BL29" i="1" s="1"/>
  <c r="BN29" i="1" s="1"/>
  <c r="AW38" i="1"/>
  <c r="AV38" i="1"/>
  <c r="BL20" i="1"/>
  <c r="AS38" i="1"/>
  <c r="AR38" i="1"/>
  <c r="BL17" i="1"/>
  <c r="BL9" i="1"/>
  <c r="BL34" i="1"/>
  <c r="BL27" i="1"/>
  <c r="BL28" i="1"/>
  <c r="BL25" i="1"/>
  <c r="BL24" i="1"/>
  <c r="BI23" i="1"/>
  <c r="BL22" i="1"/>
  <c r="BJ23" i="1"/>
  <c r="BL21" i="1"/>
  <c r="BH23" i="1"/>
  <c r="BL19" i="1"/>
  <c r="AN38" i="1"/>
  <c r="BL32" i="1"/>
  <c r="BL30" i="1"/>
  <c r="BL31" i="1"/>
  <c r="BK18" i="1"/>
  <c r="BL7" i="1"/>
  <c r="BL35" i="1"/>
  <c r="BH37" i="1"/>
  <c r="BL16" i="1"/>
  <c r="BL14" i="1"/>
  <c r="BL13" i="1"/>
  <c r="BL11" i="1"/>
  <c r="BI18" i="1"/>
  <c r="BL12" i="1"/>
  <c r="BL8" i="1"/>
  <c r="Q37" i="4"/>
  <c r="AK37" i="4" s="1"/>
  <c r="Z38" i="1"/>
  <c r="S41" i="5"/>
  <c r="BL15" i="1"/>
  <c r="BH18" i="1"/>
  <c r="BJ18" i="1"/>
  <c r="BI37" i="1"/>
  <c r="AN16" i="5"/>
  <c r="S38" i="1"/>
  <c r="BL10" i="1"/>
  <c r="R38" i="1"/>
  <c r="BL36" i="1"/>
  <c r="Q38" i="1"/>
  <c r="K38" i="1"/>
  <c r="AK28" i="4"/>
  <c r="T41" i="5"/>
  <c r="S23" i="3"/>
  <c r="T37" i="3"/>
  <c r="AN38" i="5"/>
  <c r="T33" i="3"/>
  <c r="AN33" i="3" s="1"/>
  <c r="S15" i="3"/>
  <c r="AN15" i="3" s="1"/>
  <c r="M6" i="6" l="1"/>
  <c r="AK40" i="4"/>
  <c r="N6" i="6"/>
  <c r="BK38" i="1"/>
  <c r="BL33" i="1"/>
  <c r="BN33" i="1" s="1"/>
  <c r="BL23" i="1"/>
  <c r="BN23" i="1" s="1"/>
  <c r="BL37" i="1"/>
  <c r="BN37" i="1" s="1"/>
  <c r="BH38" i="1"/>
  <c r="BL18" i="1"/>
  <c r="BN18" i="1" s="1"/>
  <c r="BJ38" i="1"/>
  <c r="BI38" i="1"/>
  <c r="AN23" i="3"/>
  <c r="S40" i="3"/>
  <c r="AN40" i="3" s="1"/>
  <c r="AN37" i="3"/>
  <c r="T40" i="3"/>
  <c r="BL38" i="1" l="1"/>
  <c r="BN38" i="1" s="1"/>
</calcChain>
</file>

<file path=xl/sharedStrings.xml><?xml version="1.0" encoding="utf-8"?>
<sst xmlns="http://schemas.openxmlformats.org/spreadsheetml/2006/main" count="1998" uniqueCount="146">
  <si>
    <t>Nr. crt.</t>
  </si>
  <si>
    <t>Facultatea</t>
  </si>
  <si>
    <t>Codul</t>
  </si>
  <si>
    <t>Nr. locuri</t>
  </si>
  <si>
    <t>ID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</si>
  <si>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</si>
  <si>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</si>
  <si>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</si>
  <si>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</si>
  <si>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</si>
  <si>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</si>
  <si>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</si>
  <si>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</si>
  <si>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</si>
  <si>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</si>
  <si>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</si>
  <si>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</si>
  <si>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</si>
  <si>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</si>
  <si>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</si>
  <si>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</si>
  <si>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</si>
  <si>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</si>
  <si>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</si>
  <si>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</si>
  <si>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</si>
  <si>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</si>
  <si>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</si>
  <si>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%</t>
  </si>
  <si>
    <t>toţi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</si>
  <si>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</si>
  <si>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</si>
  <si>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</si>
  <si>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</si>
  <si>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</si>
  <si>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</si>
  <si>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</si>
  <si>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</si>
  <si>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</si>
  <si>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</si>
  <si>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</si>
  <si>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</si>
  <si>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</si>
  <si>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</si>
  <si>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</si>
  <si>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</si>
  <si>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</si>
  <si>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</si>
  <si>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</si>
  <si>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</si>
  <si>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</si>
  <si>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</si>
  <si>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</si>
  <si>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</si>
  <si>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</si>
  <si>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</si>
  <si>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</si>
  <si>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</si>
  <si>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</si>
  <si>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</si>
  <si>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</si>
  <si>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</si>
  <si>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</si>
  <si>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</si>
  <si>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</si>
  <si>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</si>
  <si>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</si>
  <si>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</si>
  <si>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</si>
  <si>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</si>
  <si>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</si>
  <si>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</si>
  <si>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</si>
  <si>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</si>
  <si>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</si>
  <si>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</si>
  <si>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</si>
  <si>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</si>
  <si>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</si>
  <si>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</si>
  <si>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</si>
  <si>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</si>
  <si>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</si>
  <si>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</si>
  <si>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</si>
  <si>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</si>
  <si>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</si>
  <si>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</si>
  <si>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</si>
  <si>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</si>
  <si>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</si>
  <si>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</si>
  <si>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Managementul protecţiei mediului în industrie</t>
  </si>
  <si>
    <t>Ştiinţa şi ingineria produselor alimentare ecologice</t>
  </si>
  <si>
    <t>Echipamente şi tehnologii moderne în energetică</t>
  </si>
  <si>
    <t>Strategii în asigurarea calităţii în industrie</t>
  </si>
  <si>
    <t>Managementul şi optimizarea echipamentelor de proces</t>
  </si>
  <si>
    <t>Managementul sistemelor industriale de producţie şi servicii</t>
  </si>
  <si>
    <t>Mecatronică avansată</t>
  </si>
  <si>
    <t>Programul de studiu de master acreditat</t>
  </si>
  <si>
    <t>Ingineria mediului</t>
  </si>
  <si>
    <t>Activităţi motrice curriculare şi de timp liber</t>
  </si>
  <si>
    <t>Kinetoterapia în educarea şi reeducarea funcţională</t>
  </si>
  <si>
    <t>Performanţă sportivă</t>
  </si>
  <si>
    <t>Valorificarea resurselor biologice şi protecţia mediului</t>
  </si>
  <si>
    <t>Matematică didactică</t>
  </si>
  <si>
    <t>Biologie</t>
  </si>
  <si>
    <t>Contabilitate, audit şi informatică de gestiune</t>
  </si>
  <si>
    <t>Marketing şi comunicare în afaceri</t>
  </si>
  <si>
    <t>Contabilitate</t>
  </si>
  <si>
    <t>Inginerie produselor alimentare</t>
  </si>
  <si>
    <t>Inginerie chimică</t>
  </si>
  <si>
    <t>Inginerie mecanică</t>
  </si>
  <si>
    <t>Mecatronică şi robotică</t>
  </si>
  <si>
    <t>Cultură și literatură română</t>
  </si>
  <si>
    <t>Științe</t>
  </si>
  <si>
    <t>Informatică</t>
  </si>
  <si>
    <t>Matematică</t>
  </si>
  <si>
    <t>FȘMSS</t>
  </si>
  <si>
    <t>m</t>
  </si>
  <si>
    <t>Filologie</t>
  </si>
  <si>
    <t>Inginerie electrică și energetică</t>
  </si>
  <si>
    <t>Știința sportului și educației fizice</t>
  </si>
  <si>
    <t>Controlul şi monitorizarea calităţii mediului</t>
  </si>
  <si>
    <t>Chimia moleculelor bioactive - obţinere, valorificare, controlul şi asigurarea calităţii/ Chimie de molécules bioactives - obtention, valorisation, contrôle et assurance de qualité</t>
  </si>
  <si>
    <t>Managementul fabricaţiei produselor industriale</t>
  </si>
  <si>
    <t>Științe ale comunicării</t>
  </si>
  <si>
    <t>Comunicare în spațiul public</t>
  </si>
  <si>
    <t>b</t>
  </si>
  <si>
    <t>Științe ale educației</t>
  </si>
  <si>
    <t>Informatică aplicată în ştiinţe și tehnologie</t>
  </si>
  <si>
    <t>Cap</t>
  </si>
  <si>
    <t>Administrarea afacerilor</t>
  </si>
  <si>
    <t>Manag și administrarea afac mici și mijlocii</t>
  </si>
  <si>
    <t>Biologie medicală</t>
  </si>
  <si>
    <t>Strategii inovative în educație</t>
  </si>
  <si>
    <t>Calculatoare și tehnologia informației</t>
  </si>
  <si>
    <t>r</t>
  </si>
  <si>
    <t>Limba engleză. Practici de comunicare</t>
  </si>
  <si>
    <t>Limba franceză. Practici de comunicare</t>
  </si>
  <si>
    <t>ft - fără taxă, subvenţie de la buget, pentru români; r - fără taxă, subvenție de la buget pentru rromi - se adăugă la cifra de români</t>
  </si>
  <si>
    <t>ct - cu taxă, cu plata taxelor de şcolarizare; m - locuri pentru românii de pretutindeni</t>
  </si>
  <si>
    <t>Tehnologia informației aplicată în industrie</t>
  </si>
  <si>
    <t>Studii universitare de master</t>
  </si>
  <si>
    <t>Evoluția înscrierilor în a treia sesiune de admitere, septembrie 2016</t>
  </si>
  <si>
    <t>Situația înscrierilor sesiunea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</si>
</sst>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8]d\-mmm;@"/>
  </numFmts>
  <fonts count="13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10" fillId="7" borderId="0" xfId="0" applyNumberFormat="1" applyFont="1" applyFill="1"/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62" xfId="0" applyFont="1" applyFill="1" applyBorder="1" applyAlignment="1">
      <alignment horizontal="right" wrapText="1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ID!$F$40:$AJ$40</c:f>
              <c:numCache>
                <c:formatCode>General</c:formatCode>
                <c:ptCount val="21"/>
                <c:pt idx="0">
                  <c:v>14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444864"/>
        <c:axId val="169446400"/>
        <c:axId val="0"/>
      </c:bar3DChart>
      <c:catAx>
        <c:axId val="1694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4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4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44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783296"/>
        <c:axId val="169784832"/>
        <c:axId val="0"/>
      </c:bar3DChart>
      <c:catAx>
        <c:axId val="1697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7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8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78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40000"/>
        <c:axId val="169845888"/>
      </c:barChart>
      <c:catAx>
        <c:axId val="1698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4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40000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4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70080"/>
        <c:axId val="170276352"/>
      </c:barChart>
      <c:catAx>
        <c:axId val="1702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027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276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027008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46</v>
      </c>
    </row>
    <row r="2" spans="1:37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51" t="s">
        <v>0</v>
      </c>
      <c r="B4" s="253" t="s">
        <v>1</v>
      </c>
      <c r="C4" s="255" t="s">
        <v>83</v>
      </c>
      <c r="D4" s="257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45</v>
      </c>
    </row>
    <row r="5" spans="1:37" s="4" customFormat="1" x14ac:dyDescent="0.2">
      <c r="A5" s="252"/>
      <c r="B5" s="254"/>
      <c r="C5" s="256"/>
      <c r="D5" s="258"/>
      <c r="E5" s="12" t="s">
        <v>30</v>
      </c>
      <c r="F5" s="12"/>
      <c r="G5" s="12"/>
      <c r="H5" s="12"/>
      <c r="I5" s="12"/>
      <c r="J5" s="12"/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3" t="s">
        <v>30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  <c r="AC5" s="3" t="s">
        <v>30</v>
      </c>
      <c r="AD5" s="3" t="s">
        <v>30</v>
      </c>
      <c r="AE5" s="3" t="s">
        <v>30</v>
      </c>
      <c r="AF5" s="3" t="s">
        <v>30</v>
      </c>
      <c r="AG5" s="3" t="s">
        <v>30</v>
      </c>
      <c r="AH5" s="3" t="s">
        <v>30</v>
      </c>
      <c r="AI5" s="3" t="s">
        <v>30</v>
      </c>
      <c r="AJ5" s="3" t="s">
        <v>30</v>
      </c>
      <c r="AK5" s="3" t="s">
        <v>30</v>
      </c>
    </row>
    <row r="6" spans="1:37" s="72" customFormat="1" x14ac:dyDescent="0.2">
      <c r="A6" s="54">
        <v>1</v>
      </c>
      <c r="B6" s="259" t="s">
        <v>5</v>
      </c>
      <c r="C6" s="71" t="s">
        <v>47</v>
      </c>
      <c r="D6" s="54" t="s">
        <v>6</v>
      </c>
      <c r="E6" s="47" t="s">
        <v>19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>
        <f>'situatie centralizata'!AA13</f>
        <v>0</v>
      </c>
      <c r="Q6" s="47">
        <f>'situatie centralizata'!AE13</f>
        <v>0</v>
      </c>
      <c r="R6" s="56" t="s">
        <v>19</v>
      </c>
      <c r="S6" s="56" t="s">
        <v>19</v>
      </c>
      <c r="T6" s="56" t="s">
        <v>19</v>
      </c>
      <c r="U6" s="56" t="s">
        <v>19</v>
      </c>
      <c r="V6" s="56" t="s">
        <v>19</v>
      </c>
      <c r="W6" s="56" t="s">
        <v>19</v>
      </c>
      <c r="X6" s="56" t="s">
        <v>19</v>
      </c>
      <c r="Y6" s="56" t="s">
        <v>19</v>
      </c>
      <c r="Z6" s="56" t="s">
        <v>19</v>
      </c>
      <c r="AA6" s="56" t="s">
        <v>19</v>
      </c>
      <c r="AB6" s="56" t="s">
        <v>19</v>
      </c>
      <c r="AC6" s="56" t="s">
        <v>19</v>
      </c>
      <c r="AD6" s="56" t="s">
        <v>19</v>
      </c>
      <c r="AE6" s="56" t="s">
        <v>19</v>
      </c>
      <c r="AF6" s="56" t="s">
        <v>19</v>
      </c>
      <c r="AG6" s="56" t="s">
        <v>19</v>
      </c>
      <c r="AH6" s="56" t="s">
        <v>19</v>
      </c>
      <c r="AI6" s="56" t="s">
        <v>19</v>
      </c>
      <c r="AJ6" s="56" t="s">
        <v>19</v>
      </c>
      <c r="AK6" s="47">
        <f>'situatie centralizata'!BK13</f>
        <v>0</v>
      </c>
    </row>
    <row r="7" spans="1:37" s="72" customFormat="1" x14ac:dyDescent="0.2">
      <c r="A7" s="54">
        <v>2</v>
      </c>
      <c r="B7" s="260"/>
      <c r="C7" s="71" t="s">
        <v>48</v>
      </c>
      <c r="D7" s="54" t="s">
        <v>7</v>
      </c>
      <c r="E7" s="47" t="s">
        <v>19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centralizata'!AA14</f>
        <v>0</v>
      </c>
      <c r="Q7" s="47">
        <f>'situatie centralizata'!AE14</f>
        <v>0</v>
      </c>
      <c r="R7" s="56" t="s">
        <v>19</v>
      </c>
      <c r="S7" s="56" t="s">
        <v>19</v>
      </c>
      <c r="T7" s="56" t="s">
        <v>19</v>
      </c>
      <c r="U7" s="56" t="s">
        <v>19</v>
      </c>
      <c r="V7" s="56" t="s">
        <v>19</v>
      </c>
      <c r="W7" s="56" t="s">
        <v>19</v>
      </c>
      <c r="X7" s="56" t="s">
        <v>19</v>
      </c>
      <c r="Y7" s="56" t="s">
        <v>19</v>
      </c>
      <c r="Z7" s="56" t="s">
        <v>19</v>
      </c>
      <c r="AA7" s="56" t="s">
        <v>19</v>
      </c>
      <c r="AB7" s="56" t="s">
        <v>19</v>
      </c>
      <c r="AC7" s="56" t="s">
        <v>19</v>
      </c>
      <c r="AD7" s="56" t="s">
        <v>19</v>
      </c>
      <c r="AE7" s="56" t="s">
        <v>19</v>
      </c>
      <c r="AF7" s="56" t="s">
        <v>19</v>
      </c>
      <c r="AG7" s="56" t="s">
        <v>19</v>
      </c>
      <c r="AH7" s="56" t="s">
        <v>19</v>
      </c>
      <c r="AI7" s="56" t="s">
        <v>19</v>
      </c>
      <c r="AJ7" s="56" t="s">
        <v>19</v>
      </c>
      <c r="AK7" s="47">
        <f>'situatie centralizata'!BK14</f>
        <v>0</v>
      </c>
    </row>
    <row r="8" spans="1:37" s="72" customFormat="1" x14ac:dyDescent="0.2">
      <c r="A8" s="54">
        <v>3</v>
      </c>
      <c r="B8" s="260"/>
      <c r="C8" s="71" t="s">
        <v>49</v>
      </c>
      <c r="D8" s="54" t="s">
        <v>14</v>
      </c>
      <c r="E8" s="47" t="s">
        <v>19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19</v>
      </c>
      <c r="P8" s="47">
        <f>'situatie centralizata'!AA15</f>
        <v>0</v>
      </c>
      <c r="Q8" s="47">
        <f>'situatie centralizata'!AE15</f>
        <v>0</v>
      </c>
      <c r="R8" s="56" t="s">
        <v>19</v>
      </c>
      <c r="S8" s="56" t="s">
        <v>19</v>
      </c>
      <c r="T8" s="56" t="s">
        <v>19</v>
      </c>
      <c r="U8" s="56" t="s">
        <v>19</v>
      </c>
      <c r="V8" s="56" t="s">
        <v>19</v>
      </c>
      <c r="W8" s="56" t="s">
        <v>19</v>
      </c>
      <c r="X8" s="56" t="s">
        <v>19</v>
      </c>
      <c r="Y8" s="56" t="s">
        <v>19</v>
      </c>
      <c r="Z8" s="56" t="s">
        <v>19</v>
      </c>
      <c r="AA8" s="56" t="s">
        <v>19</v>
      </c>
      <c r="AB8" s="56" t="s">
        <v>19</v>
      </c>
      <c r="AC8" s="56" t="s">
        <v>19</v>
      </c>
      <c r="AD8" s="56" t="s">
        <v>19</v>
      </c>
      <c r="AE8" s="56" t="s">
        <v>19</v>
      </c>
      <c r="AF8" s="56" t="s">
        <v>19</v>
      </c>
      <c r="AG8" s="56" t="s">
        <v>19</v>
      </c>
      <c r="AH8" s="56" t="s">
        <v>19</v>
      </c>
      <c r="AI8" s="56" t="s">
        <v>19</v>
      </c>
      <c r="AJ8" s="56" t="s">
        <v>19</v>
      </c>
      <c r="AK8" s="47">
        <f>'situatie centralizata'!BK15</f>
        <v>0</v>
      </c>
    </row>
    <row r="9" spans="1:37" s="72" customFormat="1" x14ac:dyDescent="0.2">
      <c r="A9" s="54">
        <v>4</v>
      </c>
      <c r="B9" s="260"/>
      <c r="C9" s="71" t="s">
        <v>50</v>
      </c>
      <c r="D9" s="54" t="s">
        <v>8</v>
      </c>
      <c r="E9" s="47" t="s">
        <v>19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19</v>
      </c>
      <c r="S9" s="56" t="s">
        <v>19</v>
      </c>
      <c r="T9" s="56" t="s">
        <v>19</v>
      </c>
      <c r="U9" s="56" t="s">
        <v>19</v>
      </c>
      <c r="V9" s="56" t="s">
        <v>19</v>
      </c>
      <c r="W9" s="56" t="s">
        <v>19</v>
      </c>
      <c r="X9" s="56" t="s">
        <v>19</v>
      </c>
      <c r="Y9" s="56" t="s">
        <v>19</v>
      </c>
      <c r="Z9" s="56" t="s">
        <v>19</v>
      </c>
      <c r="AA9" s="56" t="s">
        <v>19</v>
      </c>
      <c r="AB9" s="56" t="s">
        <v>19</v>
      </c>
      <c r="AC9" s="56" t="s">
        <v>19</v>
      </c>
      <c r="AD9" s="56" t="s">
        <v>19</v>
      </c>
      <c r="AE9" s="56" t="s">
        <v>19</v>
      </c>
      <c r="AF9" s="56" t="s">
        <v>19</v>
      </c>
      <c r="AG9" s="56" t="s">
        <v>19</v>
      </c>
      <c r="AH9" s="56" t="s">
        <v>19</v>
      </c>
      <c r="AI9" s="56" t="s">
        <v>19</v>
      </c>
      <c r="AJ9" s="56" t="s">
        <v>19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60"/>
      <c r="C10" s="71" t="s">
        <v>51</v>
      </c>
      <c r="D10" s="54" t="s">
        <v>9</v>
      </c>
      <c r="E10" s="47" t="s">
        <v>19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19</v>
      </c>
      <c r="S10" s="56" t="s">
        <v>19</v>
      </c>
      <c r="T10" s="56" t="s">
        <v>19</v>
      </c>
      <c r="U10" s="56" t="s">
        <v>19</v>
      </c>
      <c r="V10" s="56" t="s">
        <v>19</v>
      </c>
      <c r="W10" s="56" t="s">
        <v>19</v>
      </c>
      <c r="X10" s="56" t="s">
        <v>19</v>
      </c>
      <c r="Y10" s="56" t="s">
        <v>19</v>
      </c>
      <c r="Z10" s="56" t="s">
        <v>19</v>
      </c>
      <c r="AA10" s="56" t="s">
        <v>19</v>
      </c>
      <c r="AB10" s="56" t="s">
        <v>19</v>
      </c>
      <c r="AC10" s="56" t="s">
        <v>19</v>
      </c>
      <c r="AD10" s="56" t="s">
        <v>19</v>
      </c>
      <c r="AE10" s="56" t="s">
        <v>19</v>
      </c>
      <c r="AF10" s="56" t="s">
        <v>19</v>
      </c>
      <c r="AG10" s="56" t="s">
        <v>19</v>
      </c>
      <c r="AH10" s="56" t="s">
        <v>19</v>
      </c>
      <c r="AI10" s="56" t="s">
        <v>19</v>
      </c>
      <c r="AJ10" s="56" t="s">
        <v>19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60"/>
      <c r="C11" s="71" t="s">
        <v>52</v>
      </c>
      <c r="D11" s="54" t="s">
        <v>10</v>
      </c>
      <c r="E11" s="47" t="s">
        <v>19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19</v>
      </c>
      <c r="S11" s="56" t="s">
        <v>19</v>
      </c>
      <c r="T11" s="56" t="s">
        <v>19</v>
      </c>
      <c r="U11" s="56" t="s">
        <v>19</v>
      </c>
      <c r="V11" s="56" t="s">
        <v>19</v>
      </c>
      <c r="W11" s="56" t="s">
        <v>19</v>
      </c>
      <c r="X11" s="56" t="s">
        <v>19</v>
      </c>
      <c r="Y11" s="56" t="s">
        <v>19</v>
      </c>
      <c r="Z11" s="56" t="s">
        <v>19</v>
      </c>
      <c r="AA11" s="56" t="s">
        <v>19</v>
      </c>
      <c r="AB11" s="56" t="s">
        <v>19</v>
      </c>
      <c r="AC11" s="56" t="s">
        <v>19</v>
      </c>
      <c r="AD11" s="56" t="s">
        <v>19</v>
      </c>
      <c r="AE11" s="56" t="s">
        <v>19</v>
      </c>
      <c r="AF11" s="56" t="s">
        <v>19</v>
      </c>
      <c r="AG11" s="56" t="s">
        <v>19</v>
      </c>
      <c r="AH11" s="56" t="s">
        <v>19</v>
      </c>
      <c r="AI11" s="56" t="s">
        <v>19</v>
      </c>
      <c r="AJ11" s="56" t="s">
        <v>19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60"/>
      <c r="C12" s="71" t="s">
        <v>53</v>
      </c>
      <c r="D12" s="54" t="s">
        <v>11</v>
      </c>
      <c r="E12" s="47" t="s">
        <v>19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19</v>
      </c>
      <c r="S12" s="56" t="s">
        <v>19</v>
      </c>
      <c r="T12" s="56" t="s">
        <v>19</v>
      </c>
      <c r="U12" s="56" t="s">
        <v>19</v>
      </c>
      <c r="V12" s="56" t="s">
        <v>19</v>
      </c>
      <c r="W12" s="56" t="s">
        <v>19</v>
      </c>
      <c r="X12" s="56" t="s">
        <v>19</v>
      </c>
      <c r="Y12" s="56" t="s">
        <v>19</v>
      </c>
      <c r="Z12" s="56" t="s">
        <v>19</v>
      </c>
      <c r="AA12" s="56" t="s">
        <v>19</v>
      </c>
      <c r="AB12" s="56" t="s">
        <v>19</v>
      </c>
      <c r="AC12" s="56" t="s">
        <v>19</v>
      </c>
      <c r="AD12" s="56" t="s">
        <v>19</v>
      </c>
      <c r="AE12" s="56" t="s">
        <v>19</v>
      </c>
      <c r="AF12" s="56" t="s">
        <v>19</v>
      </c>
      <c r="AG12" s="56" t="s">
        <v>19</v>
      </c>
      <c r="AH12" s="56" t="s">
        <v>19</v>
      </c>
      <c r="AI12" s="56" t="s">
        <v>19</v>
      </c>
      <c r="AJ12" s="56" t="s">
        <v>19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60"/>
      <c r="C13" s="71" t="s">
        <v>54</v>
      </c>
      <c r="D13" s="54" t="s">
        <v>12</v>
      </c>
      <c r="E13" s="47" t="s">
        <v>19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19</v>
      </c>
      <c r="S13" s="56" t="s">
        <v>19</v>
      </c>
      <c r="T13" s="56" t="s">
        <v>19</v>
      </c>
      <c r="U13" s="56" t="s">
        <v>19</v>
      </c>
      <c r="V13" s="56" t="s">
        <v>19</v>
      </c>
      <c r="W13" s="56" t="s">
        <v>19</v>
      </c>
      <c r="X13" s="56" t="s">
        <v>19</v>
      </c>
      <c r="Y13" s="56" t="s">
        <v>19</v>
      </c>
      <c r="Z13" s="56" t="s">
        <v>19</v>
      </c>
      <c r="AA13" s="56" t="s">
        <v>19</v>
      </c>
      <c r="AB13" s="56" t="s">
        <v>19</v>
      </c>
      <c r="AC13" s="56" t="s">
        <v>19</v>
      </c>
      <c r="AD13" s="56" t="s">
        <v>19</v>
      </c>
      <c r="AE13" s="56" t="s">
        <v>19</v>
      </c>
      <c r="AF13" s="56" t="s">
        <v>19</v>
      </c>
      <c r="AG13" s="56" t="s">
        <v>19</v>
      </c>
      <c r="AH13" s="56" t="s">
        <v>19</v>
      </c>
      <c r="AI13" s="56" t="s">
        <v>19</v>
      </c>
      <c r="AJ13" s="56" t="s">
        <v>19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60"/>
      <c r="C14" s="71" t="s">
        <v>55</v>
      </c>
      <c r="D14" s="54" t="s">
        <v>13</v>
      </c>
      <c r="E14" s="47" t="s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19</v>
      </c>
      <c r="S14" s="56" t="s">
        <v>19</v>
      </c>
      <c r="T14" s="56" t="s">
        <v>19</v>
      </c>
      <c r="U14" s="56" t="s">
        <v>19</v>
      </c>
      <c r="V14" s="56" t="s">
        <v>19</v>
      </c>
      <c r="W14" s="56" t="s">
        <v>19</v>
      </c>
      <c r="X14" s="56" t="s">
        <v>19</v>
      </c>
      <c r="Y14" s="56" t="s">
        <v>19</v>
      </c>
      <c r="Z14" s="56" t="s">
        <v>19</v>
      </c>
      <c r="AA14" s="56" t="s">
        <v>19</v>
      </c>
      <c r="AB14" s="56" t="s">
        <v>19</v>
      </c>
      <c r="AC14" s="56" t="s">
        <v>19</v>
      </c>
      <c r="AD14" s="56" t="s">
        <v>19</v>
      </c>
      <c r="AE14" s="56" t="s">
        <v>19</v>
      </c>
      <c r="AF14" s="56" t="s">
        <v>19</v>
      </c>
      <c r="AG14" s="56" t="s">
        <v>19</v>
      </c>
      <c r="AH14" s="56" t="s">
        <v>19</v>
      </c>
      <c r="AI14" s="56" t="s">
        <v>19</v>
      </c>
      <c r="AJ14" s="56" t="s">
        <v>19</v>
      </c>
      <c r="AK14" s="47" t="e">
        <f>'situatie centralizata'!#REF!</f>
        <v>#REF!</v>
      </c>
    </row>
    <row r="15" spans="1:37" s="64" customFormat="1" x14ac:dyDescent="0.2">
      <c r="A15" s="54"/>
      <c r="B15" s="261"/>
      <c r="C15" s="54"/>
      <c r="D15" s="54"/>
      <c r="E15" s="73" t="s">
        <v>19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19</v>
      </c>
      <c r="Q15" s="73" t="s">
        <v>19</v>
      </c>
      <c r="R15" s="73" t="s">
        <v>19</v>
      </c>
      <c r="S15" s="73" t="s">
        <v>19</v>
      </c>
      <c r="T15" s="73" t="s">
        <v>19</v>
      </c>
      <c r="U15" s="73" t="s">
        <v>19</v>
      </c>
      <c r="V15" s="73" t="s">
        <v>19</v>
      </c>
      <c r="W15" s="73" t="s">
        <v>19</v>
      </c>
      <c r="X15" s="73" t="s">
        <v>19</v>
      </c>
      <c r="Y15" s="73" t="s">
        <v>19</v>
      </c>
      <c r="Z15" s="73" t="s">
        <v>19</v>
      </c>
      <c r="AA15" s="73" t="s">
        <v>19</v>
      </c>
      <c r="AB15" s="73" t="s">
        <v>19</v>
      </c>
      <c r="AC15" s="73" t="s">
        <v>19</v>
      </c>
      <c r="AD15" s="73" t="s">
        <v>19</v>
      </c>
      <c r="AE15" s="73" t="s">
        <v>19</v>
      </c>
      <c r="AF15" s="73" t="s">
        <v>19</v>
      </c>
      <c r="AG15" s="73" t="s">
        <v>19</v>
      </c>
      <c r="AH15" s="73" t="s">
        <v>19</v>
      </c>
      <c r="AI15" s="73" t="s">
        <v>19</v>
      </c>
      <c r="AJ15" s="73" t="s">
        <v>19</v>
      </c>
      <c r="AK15" s="73" t="s">
        <v>19</v>
      </c>
    </row>
    <row r="16" spans="1:37" s="64" customFormat="1" x14ac:dyDescent="0.2">
      <c r="A16" s="64">
        <v>11</v>
      </c>
      <c r="B16" s="262" t="s">
        <v>15</v>
      </c>
      <c r="C16" s="43" t="s">
        <v>67</v>
      </c>
      <c r="E16" s="68" t="s">
        <v>19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centralizata'!AA19</f>
        <v>2</v>
      </c>
      <c r="Q16" s="68" t="s">
        <v>19</v>
      </c>
      <c r="R16" s="68" t="s">
        <v>19</v>
      </c>
      <c r="S16" s="68" t="s">
        <v>19</v>
      </c>
      <c r="T16" s="68" t="s">
        <v>19</v>
      </c>
      <c r="U16" s="68" t="s">
        <v>19</v>
      </c>
      <c r="V16" s="68" t="s">
        <v>19</v>
      </c>
      <c r="W16" s="68" t="s">
        <v>19</v>
      </c>
      <c r="X16" s="68" t="s">
        <v>19</v>
      </c>
      <c r="Y16" s="68" t="s">
        <v>19</v>
      </c>
      <c r="Z16" s="68" t="s">
        <v>19</v>
      </c>
      <c r="AA16" s="68" t="s">
        <v>19</v>
      </c>
      <c r="AB16" s="68" t="s">
        <v>19</v>
      </c>
      <c r="AC16" s="68" t="s">
        <v>19</v>
      </c>
      <c r="AD16" s="68" t="s">
        <v>19</v>
      </c>
      <c r="AE16" s="68" t="s">
        <v>19</v>
      </c>
      <c r="AF16" s="68" t="s">
        <v>19</v>
      </c>
      <c r="AG16" s="68" t="s">
        <v>19</v>
      </c>
      <c r="AH16" s="68" t="s">
        <v>19</v>
      </c>
      <c r="AI16" s="68" t="s">
        <v>19</v>
      </c>
      <c r="AJ16" s="68" t="s">
        <v>19</v>
      </c>
      <c r="AK16" s="68">
        <f>'situatie centralizata'!BK19</f>
        <v>3</v>
      </c>
    </row>
    <row r="17" spans="1:37" s="64" customFormat="1" x14ac:dyDescent="0.2">
      <c r="A17" s="64">
        <v>12</v>
      </c>
      <c r="B17" s="263"/>
      <c r="C17" s="43" t="s">
        <v>68</v>
      </c>
      <c r="E17" s="68" t="s">
        <v>19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centralizata'!AA20</f>
        <v>1</v>
      </c>
      <c r="Q17" s="68" t="s">
        <v>19</v>
      </c>
      <c r="R17" s="68" t="s">
        <v>19</v>
      </c>
      <c r="S17" s="68" t="s">
        <v>19</v>
      </c>
      <c r="T17" s="68" t="s">
        <v>19</v>
      </c>
      <c r="U17" s="68" t="s">
        <v>19</v>
      </c>
      <c r="V17" s="68" t="s">
        <v>19</v>
      </c>
      <c r="W17" s="68" t="s">
        <v>19</v>
      </c>
      <c r="X17" s="68" t="s">
        <v>19</v>
      </c>
      <c r="Y17" s="68" t="s">
        <v>19</v>
      </c>
      <c r="Z17" s="68" t="s">
        <v>19</v>
      </c>
      <c r="AA17" s="68" t="s">
        <v>19</v>
      </c>
      <c r="AB17" s="68" t="s">
        <v>19</v>
      </c>
      <c r="AC17" s="68" t="s">
        <v>19</v>
      </c>
      <c r="AD17" s="68" t="s">
        <v>19</v>
      </c>
      <c r="AE17" s="68" t="s">
        <v>19</v>
      </c>
      <c r="AF17" s="68" t="s">
        <v>19</v>
      </c>
      <c r="AG17" s="68" t="s">
        <v>19</v>
      </c>
      <c r="AH17" s="68" t="s">
        <v>19</v>
      </c>
      <c r="AI17" s="68" t="s">
        <v>19</v>
      </c>
      <c r="AJ17" s="68" t="s">
        <v>19</v>
      </c>
      <c r="AK17" s="68">
        <f>'situatie centralizata'!BK20</f>
        <v>1</v>
      </c>
    </row>
    <row r="18" spans="1:37" s="64" customFormat="1" x14ac:dyDescent="0.2">
      <c r="A18" s="64">
        <v>13</v>
      </c>
      <c r="B18" s="263"/>
      <c r="C18" s="43" t="s">
        <v>69</v>
      </c>
      <c r="E18" s="68" t="s">
        <v>19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19</v>
      </c>
      <c r="Q18" s="68" t="s">
        <v>19</v>
      </c>
      <c r="R18" s="68" t="s">
        <v>19</v>
      </c>
      <c r="S18" s="68" t="s">
        <v>19</v>
      </c>
      <c r="T18" s="68" t="s">
        <v>19</v>
      </c>
      <c r="U18" s="68" t="s">
        <v>19</v>
      </c>
      <c r="V18" s="68" t="s">
        <v>19</v>
      </c>
      <c r="W18" s="68" t="s">
        <v>19</v>
      </c>
      <c r="X18" s="68" t="s">
        <v>19</v>
      </c>
      <c r="Y18" s="68" t="s">
        <v>19</v>
      </c>
      <c r="Z18" s="68" t="s">
        <v>19</v>
      </c>
      <c r="AA18" s="68" t="s">
        <v>19</v>
      </c>
      <c r="AB18" s="68" t="s">
        <v>19</v>
      </c>
      <c r="AC18" s="68" t="s">
        <v>19</v>
      </c>
      <c r="AD18" s="68" t="s">
        <v>19</v>
      </c>
      <c r="AE18" s="68" t="s">
        <v>19</v>
      </c>
      <c r="AF18" s="68" t="s">
        <v>19</v>
      </c>
      <c r="AG18" s="68" t="s">
        <v>19</v>
      </c>
      <c r="AH18" s="68" t="s">
        <v>19</v>
      </c>
      <c r="AI18" s="68" t="s">
        <v>19</v>
      </c>
      <c r="AJ18" s="68" t="s">
        <v>19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63"/>
      <c r="C19" s="43" t="s">
        <v>70</v>
      </c>
      <c r="E19" s="68" t="s">
        <v>19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19</v>
      </c>
      <c r="Q19" s="68" t="s">
        <v>19</v>
      </c>
      <c r="R19" s="68" t="s">
        <v>19</v>
      </c>
      <c r="S19" s="68" t="s">
        <v>19</v>
      </c>
      <c r="T19" s="68" t="s">
        <v>19</v>
      </c>
      <c r="U19" s="68" t="s">
        <v>19</v>
      </c>
      <c r="V19" s="68" t="s">
        <v>19</v>
      </c>
      <c r="W19" s="68" t="s">
        <v>19</v>
      </c>
      <c r="X19" s="68" t="s">
        <v>19</v>
      </c>
      <c r="Y19" s="68" t="s">
        <v>19</v>
      </c>
      <c r="Z19" s="68" t="s">
        <v>19</v>
      </c>
      <c r="AA19" s="68" t="s">
        <v>19</v>
      </c>
      <c r="AB19" s="68" t="s">
        <v>19</v>
      </c>
      <c r="AC19" s="68" t="s">
        <v>19</v>
      </c>
      <c r="AD19" s="68" t="s">
        <v>19</v>
      </c>
      <c r="AE19" s="68" t="s">
        <v>19</v>
      </c>
      <c r="AF19" s="68" t="s">
        <v>19</v>
      </c>
      <c r="AG19" s="68" t="s">
        <v>19</v>
      </c>
      <c r="AH19" s="68" t="s">
        <v>19</v>
      </c>
      <c r="AI19" s="68" t="s">
        <v>19</v>
      </c>
      <c r="AJ19" s="68" t="s">
        <v>19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63"/>
      <c r="C20" s="43" t="s">
        <v>71</v>
      </c>
      <c r="E20" s="68" t="s">
        <v>19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19</v>
      </c>
      <c r="Q20" s="68" t="s">
        <v>19</v>
      </c>
      <c r="R20" s="68" t="s">
        <v>19</v>
      </c>
      <c r="S20" s="68" t="s">
        <v>19</v>
      </c>
      <c r="T20" s="68" t="s">
        <v>19</v>
      </c>
      <c r="U20" s="68" t="s">
        <v>19</v>
      </c>
      <c r="V20" s="68" t="s">
        <v>19</v>
      </c>
      <c r="W20" s="68" t="s">
        <v>19</v>
      </c>
      <c r="X20" s="68" t="s">
        <v>19</v>
      </c>
      <c r="Y20" s="68" t="s">
        <v>19</v>
      </c>
      <c r="Z20" s="68" t="s">
        <v>19</v>
      </c>
      <c r="AA20" s="68" t="s">
        <v>19</v>
      </c>
      <c r="AB20" s="68" t="s">
        <v>19</v>
      </c>
      <c r="AC20" s="68" t="s">
        <v>19</v>
      </c>
      <c r="AD20" s="68" t="s">
        <v>19</v>
      </c>
      <c r="AE20" s="68" t="s">
        <v>19</v>
      </c>
      <c r="AF20" s="68" t="s">
        <v>19</v>
      </c>
      <c r="AG20" s="68" t="s">
        <v>19</v>
      </c>
      <c r="AH20" s="68" t="s">
        <v>19</v>
      </c>
      <c r="AI20" s="68" t="s">
        <v>19</v>
      </c>
      <c r="AJ20" s="68" t="s">
        <v>19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63"/>
      <c r="C21" s="43" t="s">
        <v>72</v>
      </c>
      <c r="E21" s="68" t="s">
        <v>19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19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8" t="s">
        <v>19</v>
      </c>
      <c r="W21" s="68" t="s">
        <v>19</v>
      </c>
      <c r="X21" s="68" t="s">
        <v>19</v>
      </c>
      <c r="Y21" s="68" t="s">
        <v>19</v>
      </c>
      <c r="Z21" s="68" t="s">
        <v>19</v>
      </c>
      <c r="AA21" s="68" t="s">
        <v>19</v>
      </c>
      <c r="AB21" s="68" t="s">
        <v>19</v>
      </c>
      <c r="AC21" s="68" t="s">
        <v>19</v>
      </c>
      <c r="AD21" s="68" t="s">
        <v>19</v>
      </c>
      <c r="AE21" s="68" t="s">
        <v>19</v>
      </c>
      <c r="AF21" s="68" t="s">
        <v>19</v>
      </c>
      <c r="AG21" s="68" t="s">
        <v>19</v>
      </c>
      <c r="AH21" s="68" t="s">
        <v>19</v>
      </c>
      <c r="AI21" s="68" t="s">
        <v>19</v>
      </c>
      <c r="AJ21" s="68" t="s">
        <v>19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63"/>
      <c r="C22" s="43" t="s">
        <v>73</v>
      </c>
      <c r="E22" s="70" t="s">
        <v>19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centralizata'!AA23</f>
        <v>5</v>
      </c>
      <c r="Q22" s="68" t="s">
        <v>19</v>
      </c>
      <c r="R22" s="68" t="s">
        <v>19</v>
      </c>
      <c r="S22" s="68" t="s">
        <v>19</v>
      </c>
      <c r="T22" s="68" t="s">
        <v>19</v>
      </c>
      <c r="U22" s="68" t="s">
        <v>19</v>
      </c>
      <c r="V22" s="68" t="s">
        <v>19</v>
      </c>
      <c r="W22" s="68" t="s">
        <v>19</v>
      </c>
      <c r="X22" s="68" t="s">
        <v>19</v>
      </c>
      <c r="Y22" s="68" t="s">
        <v>19</v>
      </c>
      <c r="Z22" s="68" t="s">
        <v>19</v>
      </c>
      <c r="AA22" s="68" t="s">
        <v>19</v>
      </c>
      <c r="AB22" s="68" t="s">
        <v>19</v>
      </c>
      <c r="AC22" s="68" t="s">
        <v>19</v>
      </c>
      <c r="AD22" s="68" t="s">
        <v>19</v>
      </c>
      <c r="AE22" s="68" t="s">
        <v>19</v>
      </c>
      <c r="AF22" s="68" t="s">
        <v>19</v>
      </c>
      <c r="AG22" s="68" t="s">
        <v>19</v>
      </c>
      <c r="AH22" s="68" t="s">
        <v>19</v>
      </c>
      <c r="AI22" s="68" t="s">
        <v>19</v>
      </c>
      <c r="AJ22" s="68" t="s">
        <v>19</v>
      </c>
      <c r="AK22" s="68">
        <f>'situatie centralizata'!BK23</f>
        <v>7</v>
      </c>
    </row>
    <row r="23" spans="1:37" s="64" customFormat="1" x14ac:dyDescent="0.2">
      <c r="B23" s="264"/>
      <c r="C23" s="43"/>
      <c r="E23" s="70" t="s">
        <v>19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19</v>
      </c>
      <c r="Q23" s="70" t="s">
        <v>19</v>
      </c>
      <c r="R23" s="70" t="s">
        <v>19</v>
      </c>
      <c r="S23" s="70" t="s">
        <v>19</v>
      </c>
      <c r="T23" s="70" t="s">
        <v>19</v>
      </c>
      <c r="U23" s="70" t="s">
        <v>19</v>
      </c>
      <c r="V23" s="70" t="s">
        <v>19</v>
      </c>
      <c r="W23" s="70" t="s">
        <v>19</v>
      </c>
      <c r="X23" s="70" t="s">
        <v>19</v>
      </c>
      <c r="Y23" s="70" t="s">
        <v>19</v>
      </c>
      <c r="Z23" s="70" t="s">
        <v>19</v>
      </c>
      <c r="AA23" s="70" t="s">
        <v>19</v>
      </c>
      <c r="AB23" s="70" t="s">
        <v>19</v>
      </c>
      <c r="AC23" s="70" t="s">
        <v>19</v>
      </c>
      <c r="AD23" s="70" t="s">
        <v>19</v>
      </c>
      <c r="AE23" s="70" t="s">
        <v>19</v>
      </c>
      <c r="AF23" s="70" t="s">
        <v>19</v>
      </c>
      <c r="AG23" s="70" t="s">
        <v>19</v>
      </c>
      <c r="AH23" s="70" t="s">
        <v>19</v>
      </c>
      <c r="AI23" s="70" t="s">
        <v>19</v>
      </c>
      <c r="AJ23" s="70" t="s">
        <v>19</v>
      </c>
      <c r="AK23" s="70" t="s">
        <v>19</v>
      </c>
    </row>
    <row r="24" spans="1:37" s="64" customFormat="1" x14ac:dyDescent="0.2">
      <c r="A24" s="60">
        <v>19</v>
      </c>
      <c r="B24" s="246" t="s">
        <v>16</v>
      </c>
      <c r="C24" s="44" t="s">
        <v>74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centralizata'!AA24</f>
        <v>0</v>
      </c>
      <c r="Q24" s="63">
        <f>'situatie centralizata'!AE24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47"/>
      <c r="C25" s="44" t="s">
        <v>75</v>
      </c>
      <c r="D25" s="60"/>
      <c r="E25" s="63" t="s">
        <v>19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>
        <f>'situatie centralizata'!AA26</f>
        <v>1</v>
      </c>
      <c r="Q25" s="63">
        <f>'situatie centralizata'!AE26</f>
        <v>0</v>
      </c>
      <c r="R25" s="63" t="s">
        <v>19</v>
      </c>
      <c r="S25" s="63" t="s">
        <v>19</v>
      </c>
      <c r="T25" s="63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3"/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 t="s">
        <v>19</v>
      </c>
      <c r="AJ25" s="63" t="s">
        <v>19</v>
      </c>
      <c r="AK25" s="63" t="s">
        <v>19</v>
      </c>
    </row>
    <row r="26" spans="1:37" s="64" customFormat="1" x14ac:dyDescent="0.2">
      <c r="A26" s="60">
        <v>21</v>
      </c>
      <c r="B26" s="247"/>
      <c r="C26" s="44" t="s">
        <v>76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centralizata'!AA28</f>
        <v>0</v>
      </c>
      <c r="Q26" s="63">
        <f>'situatie centralizata'!AE28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47"/>
      <c r="C27" s="44" t="s">
        <v>56</v>
      </c>
      <c r="D27" s="60"/>
      <c r="E27" s="63" t="s">
        <v>19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19</v>
      </c>
      <c r="S27" s="63" t="s">
        <v>19</v>
      </c>
      <c r="T27" s="63" t="s">
        <v>19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63" t="s">
        <v>19</v>
      </c>
      <c r="AB27" s="63" t="s">
        <v>19</v>
      </c>
      <c r="AC27" s="63"/>
      <c r="AD27" s="63" t="s">
        <v>19</v>
      </c>
      <c r="AE27" s="63" t="s">
        <v>19</v>
      </c>
      <c r="AF27" s="63" t="s">
        <v>19</v>
      </c>
      <c r="AG27" s="63" t="s">
        <v>19</v>
      </c>
      <c r="AH27" s="63" t="s">
        <v>19</v>
      </c>
      <c r="AI27" s="63" t="s">
        <v>19</v>
      </c>
      <c r="AJ27" s="63" t="s">
        <v>19</v>
      </c>
      <c r="AK27" s="63" t="s">
        <v>19</v>
      </c>
    </row>
    <row r="28" spans="1:37" s="64" customFormat="1" x14ac:dyDescent="0.2">
      <c r="A28" s="60"/>
      <c r="B28" s="248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centralizata'!AA29</f>
        <v>6</v>
      </c>
      <c r="Q28" s="90">
        <f>'situatie centralizata'!AE29</f>
        <v>2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28</v>
      </c>
    </row>
    <row r="29" spans="1:37" s="64" customFormat="1" x14ac:dyDescent="0.2">
      <c r="A29" s="64">
        <v>24</v>
      </c>
      <c r="B29" s="249" t="s">
        <v>17</v>
      </c>
      <c r="C29" s="64" t="s">
        <v>57</v>
      </c>
      <c r="D29" s="64" t="s">
        <v>19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>
        <f>'situatie centralizata'!AA30</f>
        <v>0</v>
      </c>
      <c r="Q29" s="68" t="str">
        <f>'situatie centralizata'!AE30</f>
        <v>-</v>
      </c>
      <c r="R29" s="68" t="s">
        <v>19</v>
      </c>
      <c r="S29" s="68" t="s">
        <v>19</v>
      </c>
      <c r="T29" s="68" t="s">
        <v>19</v>
      </c>
      <c r="U29" s="68" t="s">
        <v>19</v>
      </c>
      <c r="V29" s="68" t="s">
        <v>19</v>
      </c>
      <c r="W29" s="68" t="s">
        <v>19</v>
      </c>
      <c r="X29" s="68" t="s">
        <v>19</v>
      </c>
      <c r="Y29" s="68" t="s">
        <v>19</v>
      </c>
      <c r="Z29" s="68" t="s">
        <v>19</v>
      </c>
      <c r="AA29" s="68" t="s">
        <v>19</v>
      </c>
      <c r="AB29" s="68" t="s">
        <v>19</v>
      </c>
      <c r="AC29" s="68" t="s">
        <v>19</v>
      </c>
      <c r="AD29" s="68" t="s">
        <v>19</v>
      </c>
      <c r="AE29" s="68" t="s">
        <v>19</v>
      </c>
      <c r="AF29" s="68" t="s">
        <v>19</v>
      </c>
      <c r="AG29" s="68" t="s">
        <v>19</v>
      </c>
      <c r="AH29" s="68" t="s">
        <v>19</v>
      </c>
      <c r="AI29" s="68" t="s">
        <v>19</v>
      </c>
      <c r="AJ29" s="68" t="s">
        <v>19</v>
      </c>
      <c r="AK29" s="68" t="s">
        <v>19</v>
      </c>
    </row>
    <row r="30" spans="1:37" s="64" customFormat="1" x14ac:dyDescent="0.2">
      <c r="A30" s="64">
        <v>25</v>
      </c>
      <c r="B30" s="249"/>
      <c r="C30" s="64" t="s">
        <v>58</v>
      </c>
      <c r="D30" s="64" t="s">
        <v>19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centralizata'!AA32</f>
        <v>0</v>
      </c>
      <c r="Q30" s="68" t="str">
        <f>'situatie centralizata'!AE32</f>
        <v>-</v>
      </c>
      <c r="R30" s="68">
        <v>0</v>
      </c>
      <c r="S30" s="68">
        <v>1</v>
      </c>
      <c r="T30" s="68">
        <v>0</v>
      </c>
      <c r="U30" s="68">
        <v>0</v>
      </c>
      <c r="V30" s="68" t="s">
        <v>19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49"/>
      <c r="C31" s="64" t="s">
        <v>59</v>
      </c>
      <c r="D31" s="64" t="s">
        <v>19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19</v>
      </c>
      <c r="S31" s="68" t="s">
        <v>19</v>
      </c>
      <c r="T31" s="68" t="s">
        <v>19</v>
      </c>
      <c r="U31" s="68" t="s">
        <v>19</v>
      </c>
      <c r="V31" s="68" t="s">
        <v>19</v>
      </c>
      <c r="W31" s="68" t="s">
        <v>19</v>
      </c>
      <c r="X31" s="68" t="s">
        <v>19</v>
      </c>
      <c r="Y31" s="68" t="s">
        <v>19</v>
      </c>
      <c r="Z31" s="68" t="s">
        <v>19</v>
      </c>
      <c r="AA31" s="68" t="s">
        <v>19</v>
      </c>
      <c r="AB31" s="68" t="s">
        <v>19</v>
      </c>
      <c r="AC31" s="68" t="s">
        <v>19</v>
      </c>
      <c r="AD31" s="68" t="s">
        <v>19</v>
      </c>
      <c r="AE31" s="68" t="s">
        <v>19</v>
      </c>
      <c r="AF31" s="68" t="s">
        <v>19</v>
      </c>
      <c r="AG31" s="68" t="s">
        <v>19</v>
      </c>
      <c r="AH31" s="68" t="s">
        <v>19</v>
      </c>
      <c r="AI31" s="68" t="s">
        <v>19</v>
      </c>
      <c r="AJ31" s="68" t="s">
        <v>19</v>
      </c>
      <c r="AK31" s="68" t="s">
        <v>19</v>
      </c>
    </row>
    <row r="32" spans="1:37" s="64" customFormat="1" x14ac:dyDescent="0.2">
      <c r="A32" s="64">
        <v>27</v>
      </c>
      <c r="B32" s="249"/>
      <c r="C32" s="64" t="s">
        <v>78</v>
      </c>
      <c r="D32" s="64" t="s">
        <v>19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19</v>
      </c>
      <c r="S32" s="68" t="s">
        <v>19</v>
      </c>
      <c r="T32" s="68" t="s">
        <v>19</v>
      </c>
      <c r="U32" s="68" t="s">
        <v>19</v>
      </c>
      <c r="V32" s="68" t="s">
        <v>19</v>
      </c>
      <c r="W32" s="68" t="s">
        <v>19</v>
      </c>
      <c r="X32" s="68" t="s">
        <v>19</v>
      </c>
      <c r="Y32" s="68" t="s">
        <v>19</v>
      </c>
      <c r="Z32" s="68" t="s">
        <v>19</v>
      </c>
      <c r="AA32" s="68" t="s">
        <v>19</v>
      </c>
      <c r="AB32" s="68" t="s">
        <v>19</v>
      </c>
      <c r="AC32" s="68" t="s">
        <v>19</v>
      </c>
      <c r="AD32" s="68" t="s">
        <v>19</v>
      </c>
      <c r="AE32" s="68" t="s">
        <v>19</v>
      </c>
      <c r="AF32" s="68" t="s">
        <v>19</v>
      </c>
      <c r="AG32" s="68" t="s">
        <v>19</v>
      </c>
      <c r="AH32" s="68" t="s">
        <v>19</v>
      </c>
      <c r="AI32" s="68" t="s">
        <v>19</v>
      </c>
      <c r="AJ32" s="68" t="s">
        <v>19</v>
      </c>
      <c r="AK32" s="68" t="s">
        <v>19</v>
      </c>
    </row>
    <row r="33" spans="1:37" s="64" customFormat="1" x14ac:dyDescent="0.2">
      <c r="B33" s="249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centralizata'!AA33</f>
        <v>2</v>
      </c>
      <c r="Q33" s="89">
        <f>'situatie centralizata'!AE33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19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17</v>
      </c>
    </row>
    <row r="34" spans="1:37" s="64" customFormat="1" ht="12.75" customHeight="1" x14ac:dyDescent="0.2">
      <c r="A34" s="77">
        <v>29</v>
      </c>
      <c r="B34" s="250" t="s">
        <v>18</v>
      </c>
      <c r="C34" s="77" t="s">
        <v>60</v>
      </c>
      <c r="D34" s="77" t="s">
        <v>19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centralizata'!AA34</f>
        <v>1</v>
      </c>
      <c r="Q34" s="80">
        <f>'situatie centralizata'!AE34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19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21</v>
      </c>
    </row>
    <row r="35" spans="1:37" s="64" customFormat="1" x14ac:dyDescent="0.2">
      <c r="A35" s="77">
        <v>30</v>
      </c>
      <c r="B35" s="250"/>
      <c r="C35" s="77" t="s">
        <v>61</v>
      </c>
      <c r="D35" s="77" t="s">
        <v>19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19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50"/>
      <c r="C36" s="77" t="s">
        <v>62</v>
      </c>
      <c r="D36" s="77" t="s">
        <v>19</v>
      </c>
      <c r="E36" s="80" t="s">
        <v>19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19</v>
      </c>
      <c r="S36" s="80" t="s">
        <v>19</v>
      </c>
      <c r="T36" s="80" t="s">
        <v>19</v>
      </c>
      <c r="U36" s="80" t="s">
        <v>19</v>
      </c>
      <c r="V36" s="80" t="s">
        <v>19</v>
      </c>
      <c r="W36" s="80" t="s">
        <v>19</v>
      </c>
      <c r="X36" s="80" t="s">
        <v>19</v>
      </c>
      <c r="Y36" s="80" t="s">
        <v>19</v>
      </c>
      <c r="Z36" s="80" t="s">
        <v>19</v>
      </c>
      <c r="AA36" s="80" t="s">
        <v>19</v>
      </c>
      <c r="AB36" s="80" t="s">
        <v>19</v>
      </c>
      <c r="AC36" s="80" t="s">
        <v>19</v>
      </c>
      <c r="AD36" s="80" t="s">
        <v>19</v>
      </c>
      <c r="AE36" s="80" t="s">
        <v>19</v>
      </c>
      <c r="AF36" s="80" t="s">
        <v>19</v>
      </c>
      <c r="AG36" s="80" t="s">
        <v>19</v>
      </c>
      <c r="AH36" s="80" t="s">
        <v>19</v>
      </c>
      <c r="AI36" s="80" t="s">
        <v>19</v>
      </c>
      <c r="AJ36" s="80" t="s">
        <v>19</v>
      </c>
      <c r="AK36" s="80" t="s">
        <v>19</v>
      </c>
    </row>
    <row r="37" spans="1:37" s="64" customFormat="1" ht="13.5" customHeight="1" x14ac:dyDescent="0.2">
      <c r="A37" s="77"/>
      <c r="B37" s="250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centralizata'!AA37</f>
        <v>1</v>
      </c>
      <c r="Q37" s="88">
        <f>'situatie centralizata'!AE37</f>
        <v>1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19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55</v>
      </c>
    </row>
    <row r="38" spans="1:37" s="64" customFormat="1" x14ac:dyDescent="0.2">
      <c r="A38" s="87">
        <v>33</v>
      </c>
      <c r="B38" s="67" t="s">
        <v>31</v>
      </c>
      <c r="C38" s="87" t="s">
        <v>63</v>
      </c>
      <c r="D38" s="87" t="s">
        <v>19</v>
      </c>
      <c r="E38" s="67" t="s">
        <v>19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19</v>
      </c>
      <c r="S38" s="67" t="s">
        <v>19</v>
      </c>
      <c r="T38" s="67" t="s">
        <v>19</v>
      </c>
      <c r="U38" s="67" t="s">
        <v>19</v>
      </c>
      <c r="V38" s="67" t="s">
        <v>19</v>
      </c>
      <c r="W38" s="67" t="s">
        <v>19</v>
      </c>
      <c r="X38" s="67" t="s">
        <v>19</v>
      </c>
      <c r="Y38" s="67" t="s">
        <v>19</v>
      </c>
      <c r="Z38" s="67" t="s">
        <v>19</v>
      </c>
      <c r="AA38" s="67" t="s">
        <v>19</v>
      </c>
      <c r="AB38" s="67" t="s">
        <v>19</v>
      </c>
      <c r="AC38" s="67" t="s">
        <v>19</v>
      </c>
      <c r="AD38" s="67" t="s">
        <v>19</v>
      </c>
      <c r="AE38" s="67" t="s">
        <v>19</v>
      </c>
      <c r="AF38" s="67" t="s">
        <v>19</v>
      </c>
      <c r="AG38" s="67" t="s">
        <v>19</v>
      </c>
      <c r="AH38" s="67" t="s">
        <v>19</v>
      </c>
      <c r="AI38" s="67" t="s">
        <v>19</v>
      </c>
      <c r="AJ38" s="67" t="s">
        <v>19</v>
      </c>
      <c r="AK38" s="67" t="s">
        <v>19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25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centralizata'!AA38</f>
        <v>14</v>
      </c>
      <c r="Q40" s="57">
        <f>'situatie centralizata'!AE38</f>
        <v>4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19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99</v>
      </c>
    </row>
    <row r="41" spans="1:37" x14ac:dyDescent="0.2">
      <c r="B41" s="6" t="s">
        <v>87</v>
      </c>
      <c r="C41" s="7"/>
    </row>
    <row r="42" spans="1:37" x14ac:dyDescent="0.2">
      <c r="B42" s="7" t="s">
        <v>32</v>
      </c>
    </row>
    <row r="71" spans="2:41" ht="15" x14ac:dyDescent="0.2"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2"/>
    </row>
    <row r="77" spans="2:41" ht="15" x14ac:dyDescent="0.2">
      <c r="B77" s="22" t="s">
        <v>88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46</v>
      </c>
    </row>
    <row r="3" spans="1:40" s="4" customFormat="1" x14ac:dyDescent="0.2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51" t="s">
        <v>0</v>
      </c>
      <c r="B5" s="253" t="s">
        <v>1</v>
      </c>
      <c r="C5" s="255" t="s">
        <v>83</v>
      </c>
      <c r="D5" s="257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65" t="s">
        <v>45</v>
      </c>
    </row>
    <row r="6" spans="1:40" s="4" customFormat="1" x14ac:dyDescent="0.2">
      <c r="A6" s="252"/>
      <c r="B6" s="254"/>
      <c r="C6" s="256"/>
      <c r="D6" s="258"/>
      <c r="E6" s="2" t="s">
        <v>21</v>
      </c>
      <c r="F6" s="20"/>
      <c r="G6" s="20"/>
      <c r="H6" s="20"/>
      <c r="I6" s="20"/>
      <c r="J6" s="20"/>
      <c r="K6" s="2" t="s">
        <v>21</v>
      </c>
      <c r="L6" s="2" t="s">
        <v>21</v>
      </c>
      <c r="M6" s="1" t="s">
        <v>21</v>
      </c>
      <c r="N6" s="2" t="s">
        <v>21</v>
      </c>
      <c r="O6" s="113" t="s">
        <v>21</v>
      </c>
      <c r="P6" s="113" t="s">
        <v>21</v>
      </c>
      <c r="Q6" s="2" t="s">
        <v>21</v>
      </c>
      <c r="R6" s="113" t="s">
        <v>21</v>
      </c>
      <c r="S6" s="2" t="s">
        <v>21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3" t="s">
        <v>21</v>
      </c>
      <c r="AB6" s="33" t="s">
        <v>21</v>
      </c>
      <c r="AC6" s="2" t="s">
        <v>21</v>
      </c>
      <c r="AD6" s="2" t="s">
        <v>21</v>
      </c>
      <c r="AE6" s="2" t="s">
        <v>21</v>
      </c>
      <c r="AF6" s="2" t="s">
        <v>21</v>
      </c>
      <c r="AG6" s="2" t="s">
        <v>21</v>
      </c>
      <c r="AH6" s="2" t="s">
        <v>21</v>
      </c>
      <c r="AI6" s="2" t="s">
        <v>21</v>
      </c>
      <c r="AJ6" s="2" t="s">
        <v>21</v>
      </c>
      <c r="AK6" s="2" t="s">
        <v>21</v>
      </c>
      <c r="AL6" s="2" t="s">
        <v>21</v>
      </c>
      <c r="AM6" s="2" t="s">
        <v>21</v>
      </c>
      <c r="AN6" s="266"/>
    </row>
    <row r="7" spans="1:40" s="4" customFormat="1" x14ac:dyDescent="0.2">
      <c r="A7" s="54">
        <v>1</v>
      </c>
      <c r="B7" s="259" t="s">
        <v>5</v>
      </c>
      <c r="C7" s="71" t="s">
        <v>64</v>
      </c>
      <c r="D7" s="54" t="s">
        <v>6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19</v>
      </c>
      <c r="P7" s="56" t="s">
        <v>19</v>
      </c>
      <c r="Q7" s="47"/>
      <c r="R7" s="56" t="s">
        <v>19</v>
      </c>
      <c r="S7" s="47">
        <v>0</v>
      </c>
      <c r="T7" s="47">
        <f>'situatie centralizata'!AD13</f>
        <v>0</v>
      </c>
      <c r="U7" s="47">
        <v>0</v>
      </c>
      <c r="V7" s="47">
        <v>0</v>
      </c>
      <c r="W7" s="47">
        <v>0</v>
      </c>
      <c r="X7" s="47">
        <v>0</v>
      </c>
      <c r="Y7" s="56" t="s">
        <v>19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19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>
        <f>SUM(S7:AM7)</f>
        <v>0</v>
      </c>
    </row>
    <row r="8" spans="1:40" s="4" customFormat="1" x14ac:dyDescent="0.2">
      <c r="A8" s="54">
        <v>2</v>
      </c>
      <c r="B8" s="260"/>
      <c r="C8" s="54" t="s">
        <v>48</v>
      </c>
      <c r="D8" s="54" t="s">
        <v>7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19</v>
      </c>
      <c r="P8" s="56" t="s">
        <v>19</v>
      </c>
      <c r="Q8" s="47"/>
      <c r="R8" s="56" t="s">
        <v>19</v>
      </c>
      <c r="S8" s="47">
        <v>0</v>
      </c>
      <c r="T8" s="47">
        <f>'situatie centralizata'!AD14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19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19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60"/>
      <c r="C9" s="54" t="s">
        <v>49</v>
      </c>
      <c r="D9" s="54" t="s">
        <v>14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19</v>
      </c>
      <c r="P9" s="56" t="s">
        <v>19</v>
      </c>
      <c r="Q9" s="47"/>
      <c r="R9" s="56" t="s">
        <v>19</v>
      </c>
      <c r="S9" s="47">
        <v>0</v>
      </c>
      <c r="T9" s="47">
        <f>'situatie centralizata'!AD15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19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19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60"/>
      <c r="C10" s="54" t="s">
        <v>50</v>
      </c>
      <c r="D10" s="54" t="s">
        <v>8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19</v>
      </c>
      <c r="P10" s="56" t="s">
        <v>19</v>
      </c>
      <c r="Q10" s="47"/>
      <c r="R10" s="56" t="s">
        <v>19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19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19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60"/>
      <c r="C11" s="54" t="s">
        <v>65</v>
      </c>
      <c r="D11" s="54" t="s">
        <v>9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19</v>
      </c>
      <c r="P11" s="56" t="s">
        <v>19</v>
      </c>
      <c r="Q11" s="47"/>
      <c r="R11" s="56" t="s">
        <v>19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19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19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60"/>
      <c r="C12" s="54" t="s">
        <v>52</v>
      </c>
      <c r="D12" s="54" t="s">
        <v>10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19</v>
      </c>
      <c r="P12" s="56" t="s">
        <v>19</v>
      </c>
      <c r="Q12" s="47"/>
      <c r="R12" s="56" t="s">
        <v>19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19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19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60"/>
      <c r="C13" s="54" t="s">
        <v>53</v>
      </c>
      <c r="D13" s="54" t="s">
        <v>11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19</v>
      </c>
      <c r="P13" s="56" t="s">
        <v>19</v>
      </c>
      <c r="Q13" s="47"/>
      <c r="R13" s="56" t="s">
        <v>19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19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19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60"/>
      <c r="C14" s="54" t="s">
        <v>54</v>
      </c>
      <c r="D14" s="54" t="s">
        <v>12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19</v>
      </c>
      <c r="P14" s="56" t="s">
        <v>19</v>
      </c>
      <c r="Q14" s="47"/>
      <c r="R14" s="56" t="s">
        <v>19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19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19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60"/>
      <c r="C15" s="54" t="s">
        <v>55</v>
      </c>
      <c r="D15" s="54" t="s">
        <v>13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19</v>
      </c>
      <c r="P15" s="56" t="s">
        <v>19</v>
      </c>
      <c r="Q15" s="47"/>
      <c r="R15" s="56" t="s">
        <v>19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19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19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61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19</v>
      </c>
      <c r="P16" s="56" t="s">
        <v>19</v>
      </c>
      <c r="Q16" s="56"/>
      <c r="R16" s="56" t="s">
        <v>19</v>
      </c>
      <c r="S16" s="92">
        <f>'situatie centralizata'!Z18</f>
        <v>0</v>
      </c>
      <c r="T16" s="92">
        <f>'situatie centralizata'!AD18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19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19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62" t="s">
        <v>15</v>
      </c>
      <c r="C17" s="43" t="s">
        <v>67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19</v>
      </c>
      <c r="P17" s="68" t="s">
        <v>19</v>
      </c>
      <c r="Q17" s="68"/>
      <c r="R17" s="68" t="s">
        <v>19</v>
      </c>
      <c r="S17" s="68">
        <f>'situatie centralizata'!Z19</f>
        <v>0</v>
      </c>
      <c r="T17" s="68" t="str">
        <f>'situatie centralizata'!AD19</f>
        <v>-</v>
      </c>
      <c r="U17" s="68">
        <v>0</v>
      </c>
      <c r="V17" s="68">
        <v>0</v>
      </c>
      <c r="W17" s="68">
        <v>0</v>
      </c>
      <c r="X17" s="68" t="s">
        <v>19</v>
      </c>
      <c r="Y17" s="68" t="s">
        <v>19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63"/>
      <c r="C18" s="43" t="s">
        <v>68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19</v>
      </c>
      <c r="P18" s="68" t="s">
        <v>19</v>
      </c>
      <c r="Q18" s="68"/>
      <c r="R18" s="68" t="s">
        <v>19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19</v>
      </c>
      <c r="Y18" s="68" t="s">
        <v>19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63"/>
      <c r="C19" s="43" t="s">
        <v>69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19</v>
      </c>
      <c r="P19" s="68" t="s">
        <v>19</v>
      </c>
      <c r="Q19" s="68"/>
      <c r="R19" s="68" t="s">
        <v>19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19</v>
      </c>
      <c r="Y19" s="68" t="s">
        <v>19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63"/>
      <c r="C20" s="43" t="s">
        <v>70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19</v>
      </c>
      <c r="P20" s="68" t="s">
        <v>19</v>
      </c>
      <c r="Q20" s="68"/>
      <c r="R20" s="68" t="s">
        <v>19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63"/>
      <c r="C21" s="43" t="s">
        <v>71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19</v>
      </c>
      <c r="P21" s="68" t="s">
        <v>19</v>
      </c>
      <c r="Q21" s="68"/>
      <c r="R21" s="68" t="s">
        <v>19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19</v>
      </c>
      <c r="Y21" s="68" t="s">
        <v>19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63"/>
      <c r="C22" s="43" t="s">
        <v>72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19</v>
      </c>
      <c r="P22" s="68" t="s">
        <v>19</v>
      </c>
      <c r="Q22" s="68"/>
      <c r="R22" s="68" t="s">
        <v>19</v>
      </c>
      <c r="S22" s="68">
        <f>'situatie centralizata'!Z20</f>
        <v>0</v>
      </c>
      <c r="T22" s="68" t="str">
        <f>'situatie centralizata'!AD20</f>
        <v>-</v>
      </c>
      <c r="U22" s="68">
        <v>0</v>
      </c>
      <c r="V22" s="68">
        <v>0</v>
      </c>
      <c r="W22" s="68">
        <v>0</v>
      </c>
      <c r="X22" s="68" t="s">
        <v>19</v>
      </c>
      <c r="Y22" s="68" t="s">
        <v>19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63"/>
      <c r="C23" s="43" t="s">
        <v>73</v>
      </c>
      <c r="D23" s="64"/>
      <c r="E23" s="68">
        <v>35</v>
      </c>
      <c r="F23" s="69"/>
      <c r="G23" s="69"/>
      <c r="H23" s="69"/>
      <c r="I23" s="69"/>
      <c r="J23" s="69"/>
      <c r="K23" s="68" t="s">
        <v>19</v>
      </c>
      <c r="L23" s="68" t="e">
        <f>'situatie centralizata'!#REF!</f>
        <v>#REF!</v>
      </c>
      <c r="M23" s="68" t="s">
        <v>19</v>
      </c>
      <c r="N23" s="68" t="s">
        <v>19</v>
      </c>
      <c r="O23" s="68" t="s">
        <v>19</v>
      </c>
      <c r="P23" s="68" t="s">
        <v>19</v>
      </c>
      <c r="Q23" s="68"/>
      <c r="R23" s="68" t="s">
        <v>19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19</v>
      </c>
      <c r="Y23" s="68" t="s">
        <v>19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19</v>
      </c>
      <c r="P24" s="68" t="s">
        <v>19</v>
      </c>
      <c r="Q24" s="68"/>
      <c r="R24" s="68" t="s">
        <v>19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19</v>
      </c>
      <c r="Y24" s="68" t="s">
        <v>19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46" t="s">
        <v>16</v>
      </c>
      <c r="C25" s="44" t="s">
        <v>74</v>
      </c>
      <c r="D25" s="60" t="s">
        <v>6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19</v>
      </c>
      <c r="P25" s="63" t="s">
        <v>19</v>
      </c>
      <c r="Q25" s="63" t="e">
        <f>'situatie centralizata'!#REF!</f>
        <v>#REF!</v>
      </c>
      <c r="R25" s="63" t="s">
        <v>19</v>
      </c>
      <c r="S25" s="63">
        <f>'situatie centralizata'!Z24</f>
        <v>0</v>
      </c>
      <c r="T25" s="63">
        <f>'situatie centralizata'!AD24</f>
        <v>0</v>
      </c>
      <c r="U25" s="63">
        <v>0</v>
      </c>
      <c r="V25" s="63">
        <v>0</v>
      </c>
      <c r="W25" s="90">
        <v>0</v>
      </c>
      <c r="X25" s="63">
        <v>0</v>
      </c>
      <c r="Y25" s="63" t="s">
        <v>19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19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47"/>
      <c r="C26" s="44" t="s">
        <v>75</v>
      </c>
      <c r="D26" s="60" t="s">
        <v>6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19</v>
      </c>
      <c r="P26" s="63" t="s">
        <v>19</v>
      </c>
      <c r="Q26" s="63" t="e">
        <f>'situatie centralizata'!#REF!</f>
        <v>#REF!</v>
      </c>
      <c r="R26" s="63" t="s">
        <v>19</v>
      </c>
      <c r="S26" s="63">
        <f>'situatie centralizata'!Z26</f>
        <v>0</v>
      </c>
      <c r="T26" s="63">
        <f>'situatie centralizata'!AD26</f>
        <v>0</v>
      </c>
      <c r="U26" s="63">
        <v>0</v>
      </c>
      <c r="V26" s="63">
        <v>0</v>
      </c>
      <c r="W26" s="90">
        <v>0</v>
      </c>
      <c r="X26" s="63">
        <v>0</v>
      </c>
      <c r="Y26" s="63" t="s">
        <v>19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19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>
        <f t="shared" si="2"/>
        <v>0</v>
      </c>
    </row>
    <row r="27" spans="1:40" x14ac:dyDescent="0.2">
      <c r="A27" s="60">
        <v>21</v>
      </c>
      <c r="B27" s="247"/>
      <c r="C27" s="44" t="s">
        <v>76</v>
      </c>
      <c r="D27" s="60" t="s">
        <v>7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19</v>
      </c>
      <c r="P27" s="63" t="s">
        <v>19</v>
      </c>
      <c r="Q27" s="63" t="e">
        <f>'situatie centralizata'!#REF!</f>
        <v>#REF!</v>
      </c>
      <c r="R27" s="63" t="s">
        <v>19</v>
      </c>
      <c r="S27" s="63">
        <f>'situatie centralizata'!Z28</f>
        <v>0</v>
      </c>
      <c r="T27" s="63">
        <f>'situatie centralizata'!AD28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19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19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47"/>
      <c r="C28" s="44" t="s">
        <v>56</v>
      </c>
      <c r="D28" s="60" t="s">
        <v>14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19</v>
      </c>
      <c r="P28" s="63" t="s">
        <v>19</v>
      </c>
      <c r="Q28" s="63" t="e">
        <f>'situatie centralizata'!#REF!</f>
        <v>#REF!</v>
      </c>
      <c r="R28" s="63" t="s">
        <v>19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19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19</v>
      </c>
      <c r="AG28" s="63">
        <v>0</v>
      </c>
      <c r="AH28" s="107" t="s">
        <v>19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48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19</v>
      </c>
      <c r="P29" s="63" t="s">
        <v>19</v>
      </c>
      <c r="Q29" s="63" t="e">
        <f>'situatie centralizata'!#REF!</f>
        <v>#REF!</v>
      </c>
      <c r="R29" s="63" t="s">
        <v>19</v>
      </c>
      <c r="S29" s="93">
        <f>SUM(S25:S28)</f>
        <v>1</v>
      </c>
      <c r="T29" s="90">
        <f>'situatie centralizata'!AD29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19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19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>
        <f t="shared" si="2"/>
        <v>22</v>
      </c>
    </row>
    <row r="30" spans="1:40" x14ac:dyDescent="0.2">
      <c r="A30" s="64">
        <v>24</v>
      </c>
      <c r="B30" s="262" t="s">
        <v>17</v>
      </c>
      <c r="C30" s="64" t="s">
        <v>57</v>
      </c>
      <c r="D30" s="64" t="s">
        <v>19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19</v>
      </c>
      <c r="P30" s="68" t="s">
        <v>19</v>
      </c>
      <c r="Q30" s="68" t="e">
        <f>'situatie centralizata'!#REF!</f>
        <v>#REF!</v>
      </c>
      <c r="R30" s="68" t="s">
        <v>19</v>
      </c>
      <c r="S30" s="68">
        <f>'situatie centralizata'!Z30</f>
        <v>0</v>
      </c>
      <c r="T30" s="68" t="str">
        <f>'situatie centralizata'!AD30</f>
        <v>-</v>
      </c>
      <c r="U30" s="68">
        <v>0</v>
      </c>
      <c r="V30" s="68">
        <v>0</v>
      </c>
      <c r="W30" s="68">
        <v>0</v>
      </c>
      <c r="X30" s="68">
        <v>0</v>
      </c>
      <c r="Y30" s="68" t="s">
        <v>19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4</v>
      </c>
    </row>
    <row r="31" spans="1:40" x14ac:dyDescent="0.2">
      <c r="A31" s="64">
        <v>25</v>
      </c>
      <c r="B31" s="263"/>
      <c r="C31" s="64" t="s">
        <v>58</v>
      </c>
      <c r="D31" s="64" t="s">
        <v>19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19</v>
      </c>
      <c r="P31" s="68" t="s">
        <v>19</v>
      </c>
      <c r="Q31" s="68" t="e">
        <f>'situatie centralizata'!#REF!</f>
        <v>#REF!</v>
      </c>
      <c r="R31" s="68" t="s">
        <v>19</v>
      </c>
      <c r="S31" s="68">
        <f>'situatie centralizata'!Z32</f>
        <v>0</v>
      </c>
      <c r="T31" s="68" t="str">
        <f>'situatie centralizata'!AD32</f>
        <v>-</v>
      </c>
      <c r="U31" s="68">
        <v>0</v>
      </c>
      <c r="V31" s="68">
        <v>0</v>
      </c>
      <c r="W31" s="68">
        <v>0</v>
      </c>
      <c r="X31" s="68">
        <v>0</v>
      </c>
      <c r="Y31" s="68" t="s">
        <v>19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63"/>
      <c r="C32" s="64" t="s">
        <v>59</v>
      </c>
      <c r="D32" s="64" t="s">
        <v>19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19</v>
      </c>
      <c r="P32" s="68" t="s">
        <v>19</v>
      </c>
      <c r="Q32" s="68" t="e">
        <f>'situatie centralizata'!#REF!</f>
        <v>#REF!</v>
      </c>
      <c r="R32" s="68" t="s">
        <v>19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19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63"/>
      <c r="C33" s="64" t="s">
        <v>78</v>
      </c>
      <c r="D33" s="64" t="s">
        <v>19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19</v>
      </c>
      <c r="P33" s="68" t="s">
        <v>19</v>
      </c>
      <c r="Q33" s="68" t="e">
        <f>'situatie centralizata'!#REF!</f>
        <v>#REF!</v>
      </c>
      <c r="R33" s="68" t="s">
        <v>19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19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64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19</v>
      </c>
      <c r="P34" s="68" t="s">
        <v>19</v>
      </c>
      <c r="Q34" s="68" t="e">
        <f>'situatie centralizata'!#REF!</f>
        <v>#REF!</v>
      </c>
      <c r="R34" s="68" t="s">
        <v>19</v>
      </c>
      <c r="S34" s="89">
        <f>'situatie centralizata'!Z33</f>
        <v>0</v>
      </c>
      <c r="T34" s="89">
        <f>'situatie centralizata'!AD33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19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67" t="s">
        <v>18</v>
      </c>
      <c r="C35" s="77" t="s">
        <v>60</v>
      </c>
      <c r="D35" s="77" t="s">
        <v>19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19</v>
      </c>
      <c r="P35" s="80" t="s">
        <v>19</v>
      </c>
      <c r="Q35" s="80" t="e">
        <f>'situatie centralizata'!#REF!</f>
        <v>#REF!</v>
      </c>
      <c r="R35" s="80" t="s">
        <v>19</v>
      </c>
      <c r="S35" s="80">
        <f>'situatie centralizata'!Z34</f>
        <v>0</v>
      </c>
      <c r="T35" s="80">
        <f>'situatie centralizata'!AD34</f>
        <v>0</v>
      </c>
      <c r="U35" s="80">
        <v>0</v>
      </c>
      <c r="V35" s="80">
        <v>0</v>
      </c>
      <c r="W35" s="80">
        <v>0</v>
      </c>
      <c r="X35" s="80" t="s">
        <v>19</v>
      </c>
      <c r="Y35" s="80" t="s">
        <v>19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68"/>
      <c r="C36" s="77" t="s">
        <v>61</v>
      </c>
      <c r="D36" s="77" t="s">
        <v>19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19</v>
      </c>
      <c r="P36" s="80" t="s">
        <v>19</v>
      </c>
      <c r="Q36" s="80" t="e">
        <f>'situatie centralizata'!#REF!</f>
        <v>#REF!</v>
      </c>
      <c r="R36" s="80" t="s">
        <v>19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19</v>
      </c>
      <c r="Y36" s="80" t="s">
        <v>19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68"/>
      <c r="C37" s="77" t="s">
        <v>62</v>
      </c>
      <c r="D37" s="77" t="s">
        <v>19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19</v>
      </c>
      <c r="P37" s="80" t="s">
        <v>19</v>
      </c>
      <c r="Q37" s="80" t="e">
        <f>'situatie centralizata'!#REF!</f>
        <v>#REF!</v>
      </c>
      <c r="R37" s="80" t="s">
        <v>19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19</v>
      </c>
      <c r="Y37" s="80" t="s">
        <v>19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69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19</v>
      </c>
      <c r="P38" s="80" t="s">
        <v>19</v>
      </c>
      <c r="Q38" s="80" t="e">
        <f>'situatie centralizata'!#REF!</f>
        <v>#REF!</v>
      </c>
      <c r="R38" s="80" t="s">
        <v>19</v>
      </c>
      <c r="S38" s="88">
        <f>'situatie centralizata'!Z37</f>
        <v>0</v>
      </c>
      <c r="T38" s="88">
        <f>'situatie centralizata'!AD37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19</v>
      </c>
      <c r="Y38" s="80" t="s">
        <v>19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31</v>
      </c>
      <c r="C39" s="87" t="s">
        <v>66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19</v>
      </c>
      <c r="Y39" s="101" t="s">
        <v>19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25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>
        <f>S40+S38+S34+S29+S24+S16</f>
        <v>1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90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B30:B34"/>
    <mergeCell ref="B35:B38"/>
    <mergeCell ref="C5:C6"/>
    <mergeCell ref="D5:D6"/>
    <mergeCell ref="A5:A6"/>
    <mergeCell ref="B5:B6"/>
    <mergeCell ref="B17:B24"/>
    <mergeCell ref="B25:B29"/>
    <mergeCell ref="AN5:AN6"/>
    <mergeCell ref="B7:B16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46</v>
      </c>
    </row>
    <row r="2" spans="1:40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51" t="s">
        <v>0</v>
      </c>
      <c r="B4" s="253" t="s">
        <v>1</v>
      </c>
      <c r="C4" s="255" t="s">
        <v>80</v>
      </c>
      <c r="D4" s="257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23</v>
      </c>
    </row>
    <row r="5" spans="1:40" s="4" customFormat="1" x14ac:dyDescent="0.2">
      <c r="A5" s="252"/>
      <c r="B5" s="254"/>
      <c r="C5" s="256"/>
      <c r="D5" s="258"/>
      <c r="E5" s="2" t="s">
        <v>20</v>
      </c>
      <c r="F5" s="18"/>
      <c r="G5" s="18"/>
      <c r="H5" s="18"/>
      <c r="I5" s="18"/>
      <c r="J5" s="18"/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14" t="s">
        <v>20</v>
      </c>
      <c r="Q5" s="114" t="s">
        <v>20</v>
      </c>
      <c r="R5" s="114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30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30" t="s">
        <v>20</v>
      </c>
    </row>
    <row r="6" spans="1:40" s="4" customFormat="1" x14ac:dyDescent="0.2">
      <c r="A6" s="54">
        <v>1</v>
      </c>
      <c r="B6" s="259" t="s">
        <v>5</v>
      </c>
      <c r="C6" s="54" t="s">
        <v>64</v>
      </c>
      <c r="D6" s="47" t="s">
        <v>6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>
        <f>'situatie centralizata'!AB13</f>
        <v>0</v>
      </c>
      <c r="U6" s="47">
        <v>5</v>
      </c>
      <c r="V6" s="47">
        <v>8</v>
      </c>
      <c r="W6" s="47">
        <v>2</v>
      </c>
      <c r="X6" s="47">
        <v>1</v>
      </c>
      <c r="Y6" s="56" t="s">
        <v>19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19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>
        <f>SUM(S6:AM6)</f>
        <v>55</v>
      </c>
    </row>
    <row r="7" spans="1:40" s="4" customFormat="1" x14ac:dyDescent="0.2">
      <c r="A7" s="54">
        <v>2</v>
      </c>
      <c r="B7" s="260"/>
      <c r="C7" s="54" t="s">
        <v>79</v>
      </c>
      <c r="D7" s="47" t="s">
        <v>7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centralizata'!AB14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19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19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60"/>
      <c r="C8" s="54" t="s">
        <v>49</v>
      </c>
      <c r="D8" s="47" t="s">
        <v>14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centralizata'!AB15</f>
        <v>0</v>
      </c>
      <c r="U8" s="47">
        <v>0</v>
      </c>
      <c r="V8" s="47">
        <v>3</v>
      </c>
      <c r="W8" s="47">
        <v>0</v>
      </c>
      <c r="X8" s="47">
        <v>1</v>
      </c>
      <c r="Y8" s="56" t="s">
        <v>19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19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60"/>
      <c r="C9" s="54" t="s">
        <v>50</v>
      </c>
      <c r="D9" s="47" t="s">
        <v>8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19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19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60"/>
      <c r="C10" s="54" t="s">
        <v>51</v>
      </c>
      <c r="D10" s="47" t="s">
        <v>9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19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19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60"/>
      <c r="C11" s="54" t="s">
        <v>52</v>
      </c>
      <c r="D11" s="47" t="s">
        <v>10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19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19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60"/>
      <c r="C12" s="54" t="s">
        <v>53</v>
      </c>
      <c r="D12" s="47" t="s">
        <v>11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19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19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60"/>
      <c r="C13" s="54" t="s">
        <v>54</v>
      </c>
      <c r="D13" s="47" t="s">
        <v>12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19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19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60"/>
      <c r="C14" s="54" t="s">
        <v>55</v>
      </c>
      <c r="D14" s="47" t="s">
        <v>13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19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19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61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centralizata'!X18</f>
        <v>0</v>
      </c>
      <c r="T15" s="92">
        <f>'situatie centralizata'!AB18</f>
        <v>0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19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19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290</v>
      </c>
    </row>
    <row r="16" spans="1:40" x14ac:dyDescent="0.2">
      <c r="A16" s="64">
        <v>11</v>
      </c>
      <c r="B16" s="262" t="s">
        <v>15</v>
      </c>
      <c r="C16" s="43" t="s">
        <v>67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>
        <f>'situatie centralizata'!X19</f>
        <v>0</v>
      </c>
      <c r="T16" s="68" t="str">
        <f>'situatie centralizata'!AB19</f>
        <v>-</v>
      </c>
      <c r="U16" s="68">
        <v>6</v>
      </c>
      <c r="V16" s="68">
        <v>4</v>
      </c>
      <c r="W16" s="68">
        <v>5</v>
      </c>
      <c r="X16" s="68" t="s">
        <v>19</v>
      </c>
      <c r="Y16" s="68" t="s">
        <v>19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63"/>
      <c r="C17" s="43" t="s">
        <v>68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>
        <f>'situatie centralizata'!X20</f>
        <v>0</v>
      </c>
      <c r="T17" s="68" t="str">
        <f>'situatie centralizata'!AB20</f>
        <v>-</v>
      </c>
      <c r="U17" s="68">
        <v>1</v>
      </c>
      <c r="V17" s="68">
        <v>1</v>
      </c>
      <c r="W17" s="68">
        <v>1</v>
      </c>
      <c r="X17" s="68" t="s">
        <v>19</v>
      </c>
      <c r="Y17" s="68" t="s">
        <v>19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63"/>
      <c r="C18" s="43" t="s">
        <v>69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19</v>
      </c>
      <c r="Y18" s="68" t="s">
        <v>19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63"/>
      <c r="C19" s="43" t="s">
        <v>70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19</v>
      </c>
      <c r="Y19" s="68" t="s">
        <v>19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63"/>
      <c r="C20" s="43" t="s">
        <v>71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63"/>
      <c r="C21" s="43" t="s">
        <v>72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19</v>
      </c>
      <c r="Y21" s="68" t="s">
        <v>19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63"/>
      <c r="C22" s="43" t="s">
        <v>73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19</v>
      </c>
      <c r="Y22" s="68" t="s">
        <v>19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64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19</v>
      </c>
      <c r="Y23" s="68" t="s">
        <v>19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46" t="s">
        <v>16</v>
      </c>
      <c r="C24" s="44" t="s">
        <v>74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>
        <f>'situatie centralizata'!AB24</f>
        <v>0</v>
      </c>
      <c r="U24" s="63">
        <v>3</v>
      </c>
      <c r="V24" s="63">
        <v>5</v>
      </c>
      <c r="W24" s="63">
        <v>0</v>
      </c>
      <c r="X24" s="63">
        <v>1</v>
      </c>
      <c r="Y24" s="63" t="s">
        <v>19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19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47"/>
      <c r="C25" s="44" t="s">
        <v>75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>
        <f>'situatie centralizata'!AB26</f>
        <v>0</v>
      </c>
      <c r="U25" s="63">
        <v>3</v>
      </c>
      <c r="V25" s="63">
        <v>2</v>
      </c>
      <c r="W25" s="63">
        <v>1</v>
      </c>
      <c r="X25" s="63">
        <v>0</v>
      </c>
      <c r="Y25" s="63" t="s">
        <v>19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19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>
        <f t="shared" si="2"/>
        <v>22</v>
      </c>
    </row>
    <row r="26" spans="1:40" x14ac:dyDescent="0.2">
      <c r="A26" s="60">
        <v>21</v>
      </c>
      <c r="B26" s="247"/>
      <c r="C26" s="44" t="s">
        <v>76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centralizata'!AB28</f>
        <v>0</v>
      </c>
      <c r="U26" s="63">
        <v>15</v>
      </c>
      <c r="V26" s="63">
        <v>17</v>
      </c>
      <c r="W26" s="63">
        <v>4</v>
      </c>
      <c r="X26" s="63">
        <v>0</v>
      </c>
      <c r="Y26" s="63" t="s">
        <v>19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19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47"/>
      <c r="C27" s="44" t="s">
        <v>56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107" t="s">
        <v>19</v>
      </c>
      <c r="AB27" s="107" t="s">
        <v>19</v>
      </c>
      <c r="AC27" s="107" t="s">
        <v>19</v>
      </c>
      <c r="AD27" s="107" t="s">
        <v>19</v>
      </c>
      <c r="AE27" s="107" t="s">
        <v>19</v>
      </c>
      <c r="AF27" s="63" t="s">
        <v>19</v>
      </c>
      <c r="AG27" s="107" t="s">
        <v>19</v>
      </c>
      <c r="AH27" s="107" t="s">
        <v>19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48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centralizata'!X29</f>
        <v>0</v>
      </c>
      <c r="T28" s="90">
        <f>'situatie centralizata'!AB29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19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19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62" t="s">
        <v>17</v>
      </c>
      <c r="C29" s="64" t="s">
        <v>57</v>
      </c>
      <c r="D29" s="68" t="s">
        <v>19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str">
        <f>'situatie centralizata'!AB30</f>
        <v>-</v>
      </c>
      <c r="U29" s="68">
        <v>3</v>
      </c>
      <c r="V29" s="68">
        <v>8</v>
      </c>
      <c r="W29" s="68">
        <v>2</v>
      </c>
      <c r="X29" s="68">
        <v>0</v>
      </c>
      <c r="Y29" s="68" t="s">
        <v>19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f t="shared" si="2"/>
        <v>19</v>
      </c>
    </row>
    <row r="30" spans="1:40" x14ac:dyDescent="0.2">
      <c r="A30" s="64">
        <v>25</v>
      </c>
      <c r="B30" s="263"/>
      <c r="C30" s="64" t="s">
        <v>58</v>
      </c>
      <c r="D30" s="68" t="s">
        <v>19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centralizata'!AB32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19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63"/>
      <c r="C31" s="64" t="s">
        <v>59</v>
      </c>
      <c r="D31" s="68" t="s">
        <v>19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19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63"/>
      <c r="C32" s="64" t="s">
        <v>78</v>
      </c>
      <c r="D32" s="68" t="s">
        <v>19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19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64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19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67" t="s">
        <v>18</v>
      </c>
      <c r="C34" s="77" t="s">
        <v>60</v>
      </c>
      <c r="D34" s="80" t="s">
        <v>19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>
        <f>'situatie centralizata'!AB34</f>
        <v>0</v>
      </c>
      <c r="U34" s="80">
        <v>15</v>
      </c>
      <c r="V34" s="80">
        <v>21</v>
      </c>
      <c r="W34" s="80">
        <v>15</v>
      </c>
      <c r="X34" s="80" t="s">
        <v>19</v>
      </c>
      <c r="Y34" s="80" t="s">
        <v>19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68"/>
      <c r="C35" s="77" t="s">
        <v>77</v>
      </c>
      <c r="D35" s="80" t="s">
        <v>19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19</v>
      </c>
      <c r="Y35" s="80" t="s">
        <v>19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68"/>
      <c r="C36" s="77" t="s">
        <v>62</v>
      </c>
      <c r="D36" s="80" t="s">
        <v>19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19</v>
      </c>
      <c r="Y36" s="80" t="s">
        <v>19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69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19</v>
      </c>
      <c r="Y37" s="80" t="s">
        <v>19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31</v>
      </c>
      <c r="C38" s="87" t="s">
        <v>66</v>
      </c>
      <c r="D38" s="67" t="s">
        <v>19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19</v>
      </c>
      <c r="Y38" s="101" t="s">
        <v>19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25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45" t="s">
        <v>91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46</v>
      </c>
    </row>
    <row r="3" spans="1:35" x14ac:dyDescent="0.2">
      <c r="B3" s="270" t="s">
        <v>86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5"/>
      <c r="AH3" s="25"/>
      <c r="AI3" s="25"/>
    </row>
    <row r="5" spans="1:35" x14ac:dyDescent="0.2">
      <c r="A5" s="23"/>
      <c r="B5" s="24" t="s">
        <v>33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23</v>
      </c>
    </row>
    <row r="6" spans="1:35" x14ac:dyDescent="0.2">
      <c r="A6" s="24" t="s">
        <v>34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centralizata'!X38:AA38)</f>
        <v>14</v>
      </c>
      <c r="N6" s="23">
        <f>SUM('situatie centralizata'!AB38:AE38)</f>
        <v>4</v>
      </c>
      <c r="O6" s="23">
        <v>141</v>
      </c>
      <c r="P6" s="23">
        <v>158</v>
      </c>
      <c r="Q6" s="23">
        <v>117</v>
      </c>
      <c r="R6" s="23">
        <v>4</v>
      </c>
      <c r="S6" s="64" t="s">
        <v>19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19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tabSelected="1" zoomScaleNormal="100" zoomScaleSheetLayoutView="100" workbookViewId="0">
      <pane xSplit="11" ySplit="6" topLeftCell="L7" activePane="bottomRight" state="frozen"/>
      <selection pane="topRight" activeCell="I1" sqref="I1"/>
      <selection pane="bottomLeft" activeCell="A8" sqref="A8"/>
      <selection pane="bottomRight" activeCell="AT10" sqref="AT10"/>
    </sheetView>
  </sheetViews>
  <sheetFormatPr defaultRowHeight="11.25" x14ac:dyDescent="0.2"/>
  <cols>
    <col min="1" max="1" width="3.42578125" style="148" customWidth="1"/>
    <col min="2" max="2" width="9.42578125" style="148" customWidth="1"/>
    <col min="3" max="3" width="18.28515625" style="148" customWidth="1"/>
    <col min="4" max="4" width="46.85546875" style="148" customWidth="1"/>
    <col min="5" max="5" width="4.5703125" style="148" customWidth="1"/>
    <col min="6" max="6" width="3.5703125" style="148" hidden="1" customWidth="1"/>
    <col min="7" max="7" width="2.7109375" style="148" bestFit="1" customWidth="1"/>
    <col min="8" max="8" width="2.7109375" style="148" customWidth="1"/>
    <col min="9" max="9" width="2.140625" style="148" bestFit="1" customWidth="1"/>
    <col min="10" max="10" width="1.85546875" style="148" bestFit="1" customWidth="1"/>
    <col min="11" max="11" width="3.5703125" style="148" bestFit="1" customWidth="1"/>
    <col min="12" max="12" width="2" style="148" customWidth="1"/>
    <col min="13" max="13" width="1.85546875" style="148" customWidth="1"/>
    <col min="14" max="14" width="2.140625" style="148" customWidth="1"/>
    <col min="15" max="15" width="2.28515625" style="148" customWidth="1"/>
    <col min="16" max="16" width="2" style="148" customWidth="1"/>
    <col min="17" max="17" width="1.85546875" style="148" customWidth="1"/>
    <col min="18" max="18" width="2.140625" style="148" customWidth="1"/>
    <col min="19" max="19" width="2.28515625" style="148" customWidth="1"/>
    <col min="20" max="20" width="2" style="148" customWidth="1"/>
    <col min="21" max="21" width="1.85546875" style="148" customWidth="1"/>
    <col min="22" max="22" width="2.140625" style="148" customWidth="1"/>
    <col min="23" max="23" width="2.28515625" style="148" customWidth="1"/>
    <col min="24" max="24" width="2" style="148" customWidth="1"/>
    <col min="25" max="25" width="1.85546875" style="148" customWidth="1"/>
    <col min="26" max="26" width="2.140625" style="148" customWidth="1"/>
    <col min="27" max="27" width="2.28515625" style="148" customWidth="1"/>
    <col min="28" max="28" width="2" style="148" customWidth="1"/>
    <col min="29" max="29" width="1.85546875" style="148" customWidth="1"/>
    <col min="30" max="30" width="2.140625" style="148" customWidth="1"/>
    <col min="31" max="31" width="2.28515625" style="148" customWidth="1"/>
    <col min="32" max="32" width="2" style="148" customWidth="1"/>
    <col min="33" max="33" width="1.85546875" style="148" customWidth="1"/>
    <col min="34" max="34" width="2.140625" style="148" customWidth="1"/>
    <col min="35" max="35" width="2.28515625" style="148" customWidth="1"/>
    <col min="36" max="36" width="2" style="148" customWidth="1"/>
    <col min="37" max="37" width="1.85546875" style="148" customWidth="1"/>
    <col min="38" max="38" width="2.140625" style="148" customWidth="1"/>
    <col min="39" max="39" width="2.28515625" style="148" customWidth="1"/>
    <col min="40" max="40" width="2.7109375" style="148" customWidth="1"/>
    <col min="41" max="41" width="1.85546875" style="148" customWidth="1"/>
    <col min="42" max="42" width="2.140625" style="148" customWidth="1"/>
    <col min="43" max="43" width="2.28515625" style="148" customWidth="1"/>
    <col min="44" max="44" width="2.42578125" style="148" customWidth="1"/>
    <col min="45" max="45" width="1.85546875" style="148" customWidth="1"/>
    <col min="46" max="46" width="2.140625" style="148" customWidth="1"/>
    <col min="47" max="48" width="2.28515625" style="148" customWidth="1"/>
    <col min="49" max="49" width="1.85546875" style="148" customWidth="1"/>
    <col min="50" max="50" width="2.140625" style="148" customWidth="1"/>
    <col min="51" max="51" width="2.28515625" style="148" customWidth="1"/>
    <col min="52" max="52" width="2.5703125" style="148" customWidth="1"/>
    <col min="53" max="53" width="1.85546875" style="148" customWidth="1"/>
    <col min="54" max="54" width="2.140625" style="148" customWidth="1"/>
    <col min="55" max="55" width="2.28515625" style="148" customWidth="1"/>
    <col min="56" max="56" width="2.42578125" style="148" customWidth="1"/>
    <col min="57" max="57" width="1.85546875" style="148" customWidth="1"/>
    <col min="58" max="58" width="2.140625" style="148" customWidth="1"/>
    <col min="59" max="59" width="2.28515625" style="148" customWidth="1"/>
    <col min="60" max="60" width="3.7109375" style="148" customWidth="1"/>
    <col min="61" max="61" width="1.85546875" style="148" customWidth="1"/>
    <col min="62" max="62" width="2.42578125" style="148" customWidth="1"/>
    <col min="63" max="63" width="2.5703125" style="148" customWidth="1"/>
    <col min="64" max="64" width="9.85546875" style="148" customWidth="1"/>
    <col min="65" max="65" width="6.42578125" style="148" hidden="1" customWidth="1"/>
    <col min="66" max="67" width="5.7109375" style="148" hidden="1" customWidth="1"/>
    <col min="68" max="16384" width="9.140625" style="148"/>
  </cols>
  <sheetData>
    <row r="1" spans="1:67" x14ac:dyDescent="0.2">
      <c r="A1" s="148" t="s">
        <v>46</v>
      </c>
      <c r="G1" s="298"/>
      <c r="H1" s="298"/>
      <c r="I1" s="299"/>
      <c r="J1" s="299"/>
      <c r="K1" s="299"/>
    </row>
    <row r="2" spans="1:67" x14ac:dyDescent="0.2">
      <c r="A2" s="148" t="s">
        <v>143</v>
      </c>
      <c r="G2" s="209"/>
      <c r="H2" s="209"/>
      <c r="I2" s="210"/>
      <c r="J2" s="210"/>
      <c r="K2" s="210"/>
    </row>
    <row r="4" spans="1:67" x14ac:dyDescent="0.2">
      <c r="A4" s="239" t="s">
        <v>144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149" t="s">
        <v>145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67" x14ac:dyDescent="0.2">
      <c r="A5" s="271" t="s">
        <v>0</v>
      </c>
      <c r="B5" s="273" t="s">
        <v>1</v>
      </c>
      <c r="C5" s="273" t="s">
        <v>80</v>
      </c>
      <c r="D5" s="279" t="s">
        <v>99</v>
      </c>
      <c r="E5" s="276" t="s">
        <v>131</v>
      </c>
      <c r="F5" s="243"/>
      <c r="G5" s="292" t="s">
        <v>3</v>
      </c>
      <c r="H5" s="292"/>
      <c r="I5" s="292"/>
      <c r="J5" s="292"/>
      <c r="K5" s="293"/>
      <c r="L5" s="288">
        <v>42632</v>
      </c>
      <c r="M5" s="289"/>
      <c r="N5" s="290"/>
      <c r="O5" s="291"/>
      <c r="P5" s="288">
        <v>42633</v>
      </c>
      <c r="Q5" s="289"/>
      <c r="R5" s="290"/>
      <c r="S5" s="291"/>
      <c r="T5" s="288">
        <v>42634</v>
      </c>
      <c r="U5" s="289"/>
      <c r="V5" s="290"/>
      <c r="W5" s="291"/>
      <c r="X5" s="288">
        <v>42635</v>
      </c>
      <c r="Y5" s="289"/>
      <c r="Z5" s="290"/>
      <c r="AA5" s="291"/>
      <c r="AB5" s="288">
        <v>42636</v>
      </c>
      <c r="AC5" s="289"/>
      <c r="AD5" s="290"/>
      <c r="AE5" s="291"/>
      <c r="AF5" s="288">
        <v>42637</v>
      </c>
      <c r="AG5" s="289"/>
      <c r="AH5" s="290"/>
      <c r="AI5" s="291"/>
      <c r="AJ5" s="288">
        <v>42638</v>
      </c>
      <c r="AK5" s="289"/>
      <c r="AL5" s="290"/>
      <c r="AM5" s="291"/>
      <c r="AN5" s="288">
        <v>42639</v>
      </c>
      <c r="AO5" s="289"/>
      <c r="AP5" s="290"/>
      <c r="AQ5" s="291"/>
      <c r="AR5" s="288">
        <v>42640</v>
      </c>
      <c r="AS5" s="289"/>
      <c r="AT5" s="290"/>
      <c r="AU5" s="291"/>
      <c r="AV5" s="288">
        <v>42641</v>
      </c>
      <c r="AW5" s="289"/>
      <c r="AX5" s="290"/>
      <c r="AY5" s="291"/>
      <c r="AZ5" s="288">
        <v>42642</v>
      </c>
      <c r="BA5" s="289"/>
      <c r="BB5" s="290"/>
      <c r="BC5" s="291"/>
      <c r="BD5" s="288">
        <v>42643</v>
      </c>
      <c r="BE5" s="289"/>
      <c r="BF5" s="290"/>
      <c r="BG5" s="291"/>
      <c r="BH5" s="296" t="s">
        <v>23</v>
      </c>
      <c r="BI5" s="297"/>
      <c r="BJ5" s="292"/>
      <c r="BK5" s="293"/>
      <c r="BL5" s="294" t="s">
        <v>24</v>
      </c>
      <c r="BM5" s="150"/>
      <c r="BN5" s="150" t="s">
        <v>28</v>
      </c>
      <c r="BO5" s="150" t="s">
        <v>28</v>
      </c>
    </row>
    <row r="6" spans="1:67" ht="12.75" customHeight="1" x14ac:dyDescent="0.2">
      <c r="A6" s="272"/>
      <c r="B6" s="274"/>
      <c r="C6" s="274"/>
      <c r="D6" s="280"/>
      <c r="E6" s="277"/>
      <c r="F6" s="244"/>
      <c r="G6" s="220" t="s">
        <v>20</v>
      </c>
      <c r="H6" s="220" t="s">
        <v>137</v>
      </c>
      <c r="I6" s="220" t="s">
        <v>119</v>
      </c>
      <c r="J6" s="221" t="s">
        <v>128</v>
      </c>
      <c r="K6" s="222" t="s">
        <v>21</v>
      </c>
      <c r="L6" s="164" t="s">
        <v>20</v>
      </c>
      <c r="M6" s="228" t="s">
        <v>137</v>
      </c>
      <c r="N6" s="157" t="s">
        <v>119</v>
      </c>
      <c r="O6" s="165" t="s">
        <v>21</v>
      </c>
      <c r="P6" s="164" t="s">
        <v>20</v>
      </c>
      <c r="Q6" s="228" t="s">
        <v>137</v>
      </c>
      <c r="R6" s="157" t="s">
        <v>119</v>
      </c>
      <c r="S6" s="165" t="s">
        <v>21</v>
      </c>
      <c r="T6" s="164" t="s">
        <v>20</v>
      </c>
      <c r="U6" s="228" t="s">
        <v>137</v>
      </c>
      <c r="V6" s="157" t="s">
        <v>119</v>
      </c>
      <c r="W6" s="165" t="s">
        <v>21</v>
      </c>
      <c r="X6" s="164" t="s">
        <v>20</v>
      </c>
      <c r="Y6" s="228" t="s">
        <v>137</v>
      </c>
      <c r="Z6" s="157" t="s">
        <v>119</v>
      </c>
      <c r="AA6" s="165" t="s">
        <v>21</v>
      </c>
      <c r="AB6" s="164" t="s">
        <v>20</v>
      </c>
      <c r="AC6" s="228" t="s">
        <v>137</v>
      </c>
      <c r="AD6" s="157" t="s">
        <v>119</v>
      </c>
      <c r="AE6" s="165" t="s">
        <v>21</v>
      </c>
      <c r="AF6" s="164" t="s">
        <v>20</v>
      </c>
      <c r="AG6" s="228" t="s">
        <v>137</v>
      </c>
      <c r="AH6" s="157" t="s">
        <v>119</v>
      </c>
      <c r="AI6" s="165" t="s">
        <v>21</v>
      </c>
      <c r="AJ6" s="164" t="s">
        <v>20</v>
      </c>
      <c r="AK6" s="228" t="s">
        <v>137</v>
      </c>
      <c r="AL6" s="157" t="s">
        <v>119</v>
      </c>
      <c r="AM6" s="165" t="s">
        <v>21</v>
      </c>
      <c r="AN6" s="164" t="s">
        <v>20</v>
      </c>
      <c r="AO6" s="228" t="s">
        <v>137</v>
      </c>
      <c r="AP6" s="157" t="s">
        <v>119</v>
      </c>
      <c r="AQ6" s="165" t="s">
        <v>21</v>
      </c>
      <c r="AR6" s="164" t="s">
        <v>20</v>
      </c>
      <c r="AS6" s="228" t="s">
        <v>137</v>
      </c>
      <c r="AT6" s="157" t="s">
        <v>119</v>
      </c>
      <c r="AU6" s="165" t="s">
        <v>21</v>
      </c>
      <c r="AV6" s="164" t="s">
        <v>20</v>
      </c>
      <c r="AW6" s="228" t="s">
        <v>137</v>
      </c>
      <c r="AX6" s="157" t="s">
        <v>119</v>
      </c>
      <c r="AY6" s="165" t="s">
        <v>21</v>
      </c>
      <c r="AZ6" s="164" t="s">
        <v>20</v>
      </c>
      <c r="BA6" s="228" t="s">
        <v>137</v>
      </c>
      <c r="BB6" s="157" t="s">
        <v>119</v>
      </c>
      <c r="BC6" s="165" t="s">
        <v>21</v>
      </c>
      <c r="BD6" s="164" t="s">
        <v>20</v>
      </c>
      <c r="BE6" s="228" t="s">
        <v>137</v>
      </c>
      <c r="BF6" s="157" t="s">
        <v>119</v>
      </c>
      <c r="BG6" s="165" t="s">
        <v>21</v>
      </c>
      <c r="BH6" s="164" t="s">
        <v>20</v>
      </c>
      <c r="BI6" s="228" t="s">
        <v>137</v>
      </c>
      <c r="BJ6" s="157" t="s">
        <v>119</v>
      </c>
      <c r="BK6" s="165" t="s">
        <v>21</v>
      </c>
      <c r="BL6" s="295"/>
      <c r="BM6" s="151"/>
      <c r="BN6" s="151" t="s">
        <v>29</v>
      </c>
      <c r="BO6" s="151" t="s">
        <v>4</v>
      </c>
    </row>
    <row r="7" spans="1:67" ht="22.5" x14ac:dyDescent="0.2">
      <c r="A7" s="224">
        <v>1</v>
      </c>
      <c r="B7" s="276" t="s">
        <v>5</v>
      </c>
      <c r="C7" s="188" t="s">
        <v>121</v>
      </c>
      <c r="D7" s="188" t="s">
        <v>94</v>
      </c>
      <c r="E7" s="211">
        <v>50</v>
      </c>
      <c r="F7" s="211">
        <v>21</v>
      </c>
      <c r="G7" s="144">
        <v>0</v>
      </c>
      <c r="H7" s="144">
        <v>0</v>
      </c>
      <c r="I7" s="144">
        <v>2</v>
      </c>
      <c r="J7" s="144">
        <v>0</v>
      </c>
      <c r="K7" s="168">
        <f t="shared" ref="K7:K16" si="0">E7-F7-G7-H7-I7</f>
        <v>27</v>
      </c>
      <c r="L7" s="234" t="s">
        <v>19</v>
      </c>
      <c r="M7" s="235" t="s">
        <v>19</v>
      </c>
      <c r="N7" s="236" t="s">
        <v>19</v>
      </c>
      <c r="O7" s="237" t="s">
        <v>19</v>
      </c>
      <c r="P7" s="234" t="s">
        <v>19</v>
      </c>
      <c r="Q7" s="235" t="s">
        <v>19</v>
      </c>
      <c r="R7" s="236" t="s">
        <v>19</v>
      </c>
      <c r="S7" s="237" t="s">
        <v>19</v>
      </c>
      <c r="T7" s="234" t="s">
        <v>19</v>
      </c>
      <c r="U7" s="235" t="s">
        <v>19</v>
      </c>
      <c r="V7" s="236" t="s">
        <v>19</v>
      </c>
      <c r="W7" s="237" t="s">
        <v>19</v>
      </c>
      <c r="X7" s="218">
        <v>0</v>
      </c>
      <c r="Y7" s="229">
        <v>0</v>
      </c>
      <c r="Z7" s="217">
        <v>0</v>
      </c>
      <c r="AA7" s="219">
        <v>0</v>
      </c>
      <c r="AB7" s="218">
        <v>0</v>
      </c>
      <c r="AC7" s="229">
        <v>0</v>
      </c>
      <c r="AD7" s="217">
        <v>0</v>
      </c>
      <c r="AE7" s="219">
        <v>1</v>
      </c>
      <c r="AF7" s="218">
        <v>0</v>
      </c>
      <c r="AG7" s="229">
        <v>0</v>
      </c>
      <c r="AH7" s="217">
        <v>0</v>
      </c>
      <c r="AI7" s="219">
        <v>0</v>
      </c>
      <c r="AJ7" s="234" t="s">
        <v>19</v>
      </c>
      <c r="AK7" s="235" t="s">
        <v>19</v>
      </c>
      <c r="AL7" s="236" t="s">
        <v>19</v>
      </c>
      <c r="AM7" s="237" t="s">
        <v>19</v>
      </c>
      <c r="AN7" s="218">
        <v>0</v>
      </c>
      <c r="AO7" s="229">
        <v>0</v>
      </c>
      <c r="AP7" s="217">
        <v>0</v>
      </c>
      <c r="AQ7" s="219">
        <v>0</v>
      </c>
      <c r="AR7" s="218"/>
      <c r="AS7" s="229"/>
      <c r="AT7" s="217"/>
      <c r="AU7" s="219"/>
      <c r="AV7" s="218"/>
      <c r="AW7" s="229"/>
      <c r="AX7" s="217"/>
      <c r="AY7" s="219"/>
      <c r="AZ7" s="218"/>
      <c r="BA7" s="229"/>
      <c r="BB7" s="217"/>
      <c r="BC7" s="219"/>
      <c r="BD7" s="234" t="s">
        <v>19</v>
      </c>
      <c r="BE7" s="235" t="s">
        <v>19</v>
      </c>
      <c r="BF7" s="236" t="s">
        <v>19</v>
      </c>
      <c r="BG7" s="237" t="s">
        <v>19</v>
      </c>
      <c r="BH7" s="234">
        <f>SUM(L7,P7,T7,X7,AB7,AF7,AJ7,AN7,AR7,AV7,AZ7,BD7)</f>
        <v>0</v>
      </c>
      <c r="BI7" s="235">
        <f>SUM(M7,Q7,U7,Y7,AC7,AG7,AK7,AO7,AS7,AW7,BA7,BE7)</f>
        <v>0</v>
      </c>
      <c r="BJ7" s="236">
        <f>SUM(N7,R7,V7,Z7,AD7,AH7,AL7,AP7,AT7,AX7,BB7,BF7)</f>
        <v>0</v>
      </c>
      <c r="BK7" s="237">
        <f>SUM(O7,S7,W7,AA7,AE7,AI7,AM7,AQ7,AU7,AY7,BC7,BG7)</f>
        <v>1</v>
      </c>
      <c r="BL7" s="238">
        <f>SUM(BH7:BK7)</f>
        <v>1</v>
      </c>
      <c r="BM7" s="151"/>
      <c r="BN7" s="151"/>
      <c r="BO7" s="151"/>
    </row>
    <row r="8" spans="1:67" ht="12.75" customHeight="1" x14ac:dyDescent="0.2">
      <c r="A8" s="225">
        <v>2</v>
      </c>
      <c r="B8" s="277"/>
      <c r="C8" s="189" t="s">
        <v>113</v>
      </c>
      <c r="D8" s="189" t="s">
        <v>98</v>
      </c>
      <c r="E8" s="212">
        <v>50</v>
      </c>
      <c r="F8" s="212">
        <v>20</v>
      </c>
      <c r="G8" s="146">
        <v>0</v>
      </c>
      <c r="H8" s="146">
        <v>0</v>
      </c>
      <c r="I8" s="146">
        <v>0</v>
      </c>
      <c r="J8" s="146">
        <v>0</v>
      </c>
      <c r="K8" s="172">
        <f t="shared" si="0"/>
        <v>30</v>
      </c>
      <c r="L8" s="171" t="s">
        <v>19</v>
      </c>
      <c r="M8" s="230" t="s">
        <v>19</v>
      </c>
      <c r="N8" s="170" t="s">
        <v>19</v>
      </c>
      <c r="O8" s="172" t="s">
        <v>19</v>
      </c>
      <c r="P8" s="171" t="s">
        <v>19</v>
      </c>
      <c r="Q8" s="230" t="s">
        <v>19</v>
      </c>
      <c r="R8" s="170" t="s">
        <v>19</v>
      </c>
      <c r="S8" s="172" t="s">
        <v>19</v>
      </c>
      <c r="T8" s="171" t="s">
        <v>19</v>
      </c>
      <c r="U8" s="230" t="s">
        <v>19</v>
      </c>
      <c r="V8" s="170" t="s">
        <v>19</v>
      </c>
      <c r="W8" s="172" t="s">
        <v>19</v>
      </c>
      <c r="X8" s="171">
        <v>0</v>
      </c>
      <c r="Y8" s="230">
        <v>0</v>
      </c>
      <c r="Z8" s="170">
        <v>0</v>
      </c>
      <c r="AA8" s="172">
        <v>0</v>
      </c>
      <c r="AB8" s="171">
        <v>0</v>
      </c>
      <c r="AC8" s="230">
        <v>0</v>
      </c>
      <c r="AD8" s="170">
        <v>0</v>
      </c>
      <c r="AE8" s="172">
        <v>0</v>
      </c>
      <c r="AF8" s="171">
        <v>0</v>
      </c>
      <c r="AG8" s="230">
        <v>0</v>
      </c>
      <c r="AH8" s="170">
        <v>0</v>
      </c>
      <c r="AI8" s="172">
        <v>0</v>
      </c>
      <c r="AJ8" s="171" t="s">
        <v>19</v>
      </c>
      <c r="AK8" s="230" t="s">
        <v>19</v>
      </c>
      <c r="AL8" s="170" t="s">
        <v>19</v>
      </c>
      <c r="AM8" s="172" t="s">
        <v>19</v>
      </c>
      <c r="AN8" s="171">
        <v>0</v>
      </c>
      <c r="AO8" s="230">
        <v>0</v>
      </c>
      <c r="AP8" s="170">
        <v>0</v>
      </c>
      <c r="AQ8" s="172">
        <v>0</v>
      </c>
      <c r="AR8" s="171"/>
      <c r="AS8" s="230"/>
      <c r="AT8" s="170"/>
      <c r="AU8" s="172"/>
      <c r="AV8" s="171"/>
      <c r="AW8" s="230"/>
      <c r="AX8" s="170"/>
      <c r="AY8" s="172"/>
      <c r="AZ8" s="171"/>
      <c r="BA8" s="230"/>
      <c r="BB8" s="170"/>
      <c r="BC8" s="172"/>
      <c r="BD8" s="171" t="s">
        <v>19</v>
      </c>
      <c r="BE8" s="230" t="s">
        <v>19</v>
      </c>
      <c r="BF8" s="170" t="s">
        <v>19</v>
      </c>
      <c r="BG8" s="172" t="s">
        <v>19</v>
      </c>
      <c r="BH8" s="171">
        <f t="shared" ref="BH8:BH17" si="1">SUM(L8,P8,T8,X8,AB8,AF8,AJ8,AN8,AR8,AV8,AZ8,BD8)</f>
        <v>0</v>
      </c>
      <c r="BI8" s="230">
        <f t="shared" ref="BI8:BI17" si="2">SUM(M8,Q8,U8,Y8,AC8,AG8,AK8,AO8,AS8,AW8,BA8,BE8)</f>
        <v>0</v>
      </c>
      <c r="BJ8" s="170">
        <f t="shared" ref="BJ8:BJ17" si="3">SUM(N8,R8,V8,Z8,AD8,AH8,AL8,AP8,AT8,AX8,BB8,BF8)</f>
        <v>0</v>
      </c>
      <c r="BK8" s="172">
        <f t="shared" ref="BK8:BK17" si="4">SUM(O8,S8,W8,AA8,AE8,AI8,AM8,AQ8,AU8,AY8,BC8,BG8)</f>
        <v>0</v>
      </c>
      <c r="BL8" s="173">
        <f t="shared" ref="BL8:BL17" si="5">SUM(BH8:BK8)</f>
        <v>0</v>
      </c>
      <c r="BM8" s="206"/>
      <c r="BN8" s="151"/>
      <c r="BO8" s="151"/>
    </row>
    <row r="9" spans="1:67" ht="12.75" customHeight="1" x14ac:dyDescent="0.2">
      <c r="A9" s="225">
        <v>3</v>
      </c>
      <c r="B9" s="277"/>
      <c r="C9" s="275" t="s">
        <v>47</v>
      </c>
      <c r="D9" s="189" t="s">
        <v>125</v>
      </c>
      <c r="E9" s="212">
        <v>50</v>
      </c>
      <c r="F9" s="212">
        <v>15</v>
      </c>
      <c r="G9" s="146">
        <v>0</v>
      </c>
      <c r="H9" s="146">
        <v>1</v>
      </c>
      <c r="I9" s="146">
        <v>1</v>
      </c>
      <c r="J9" s="146">
        <v>0</v>
      </c>
      <c r="K9" s="172">
        <f t="shared" si="0"/>
        <v>33</v>
      </c>
      <c r="L9" s="171" t="s">
        <v>19</v>
      </c>
      <c r="M9" s="230" t="s">
        <v>19</v>
      </c>
      <c r="N9" s="170" t="s">
        <v>19</v>
      </c>
      <c r="O9" s="172" t="s">
        <v>19</v>
      </c>
      <c r="P9" s="171" t="s">
        <v>19</v>
      </c>
      <c r="Q9" s="230" t="s">
        <v>19</v>
      </c>
      <c r="R9" s="170" t="s">
        <v>19</v>
      </c>
      <c r="S9" s="172" t="s">
        <v>19</v>
      </c>
      <c r="T9" s="171" t="s">
        <v>19</v>
      </c>
      <c r="U9" s="230" t="s">
        <v>19</v>
      </c>
      <c r="V9" s="170" t="s">
        <v>19</v>
      </c>
      <c r="W9" s="172" t="s">
        <v>19</v>
      </c>
      <c r="X9" s="171">
        <v>0</v>
      </c>
      <c r="Y9" s="230">
        <v>0</v>
      </c>
      <c r="Z9" s="170">
        <v>0</v>
      </c>
      <c r="AA9" s="172">
        <v>0</v>
      </c>
      <c r="AB9" s="171">
        <v>0</v>
      </c>
      <c r="AC9" s="230">
        <v>0</v>
      </c>
      <c r="AD9" s="170">
        <v>0</v>
      </c>
      <c r="AE9" s="172">
        <v>0</v>
      </c>
      <c r="AF9" s="171">
        <v>0</v>
      </c>
      <c r="AG9" s="230">
        <v>0</v>
      </c>
      <c r="AH9" s="170">
        <v>0</v>
      </c>
      <c r="AI9" s="172">
        <v>0</v>
      </c>
      <c r="AJ9" s="171" t="s">
        <v>19</v>
      </c>
      <c r="AK9" s="230" t="s">
        <v>19</v>
      </c>
      <c r="AL9" s="170" t="s">
        <v>19</v>
      </c>
      <c r="AM9" s="172" t="s">
        <v>19</v>
      </c>
      <c r="AN9" s="171">
        <v>0</v>
      </c>
      <c r="AO9" s="230">
        <v>0</v>
      </c>
      <c r="AP9" s="170">
        <v>0</v>
      </c>
      <c r="AQ9" s="172">
        <v>0</v>
      </c>
      <c r="AR9" s="171"/>
      <c r="AS9" s="230"/>
      <c r="AT9" s="170"/>
      <c r="AU9" s="172"/>
      <c r="AV9" s="171"/>
      <c r="AW9" s="230"/>
      <c r="AX9" s="170"/>
      <c r="AY9" s="172"/>
      <c r="AZ9" s="171"/>
      <c r="BA9" s="230"/>
      <c r="BB9" s="170"/>
      <c r="BC9" s="172"/>
      <c r="BD9" s="171" t="s">
        <v>19</v>
      </c>
      <c r="BE9" s="230" t="s">
        <v>19</v>
      </c>
      <c r="BF9" s="170" t="s">
        <v>19</v>
      </c>
      <c r="BG9" s="172" t="s">
        <v>19</v>
      </c>
      <c r="BH9" s="171">
        <f t="shared" si="1"/>
        <v>0</v>
      </c>
      <c r="BI9" s="230">
        <f t="shared" si="2"/>
        <v>0</v>
      </c>
      <c r="BJ9" s="170">
        <f t="shared" si="3"/>
        <v>0</v>
      </c>
      <c r="BK9" s="172">
        <f t="shared" si="4"/>
        <v>0</v>
      </c>
      <c r="BL9" s="173">
        <f t="shared" si="5"/>
        <v>0</v>
      </c>
      <c r="BM9" s="206"/>
      <c r="BN9" s="151"/>
      <c r="BO9" s="151"/>
    </row>
    <row r="10" spans="1:67" ht="12.75" customHeight="1" x14ac:dyDescent="0.2">
      <c r="A10" s="225">
        <v>4</v>
      </c>
      <c r="B10" s="277"/>
      <c r="C10" s="275"/>
      <c r="D10" s="189" t="s">
        <v>95</v>
      </c>
      <c r="E10" s="212">
        <v>50</v>
      </c>
      <c r="F10" s="212">
        <v>14</v>
      </c>
      <c r="G10" s="146">
        <v>0</v>
      </c>
      <c r="H10" s="146">
        <v>0</v>
      </c>
      <c r="I10" s="146">
        <v>0</v>
      </c>
      <c r="J10" s="146">
        <v>0</v>
      </c>
      <c r="K10" s="172">
        <f t="shared" si="0"/>
        <v>36</v>
      </c>
      <c r="L10" s="171" t="s">
        <v>19</v>
      </c>
      <c r="M10" s="230" t="s">
        <v>19</v>
      </c>
      <c r="N10" s="170" t="s">
        <v>19</v>
      </c>
      <c r="O10" s="172" t="s">
        <v>19</v>
      </c>
      <c r="P10" s="171" t="s">
        <v>19</v>
      </c>
      <c r="Q10" s="230" t="s">
        <v>19</v>
      </c>
      <c r="R10" s="170" t="s">
        <v>19</v>
      </c>
      <c r="S10" s="172" t="s">
        <v>19</v>
      </c>
      <c r="T10" s="171" t="s">
        <v>19</v>
      </c>
      <c r="U10" s="230" t="s">
        <v>19</v>
      </c>
      <c r="V10" s="170" t="s">
        <v>19</v>
      </c>
      <c r="W10" s="172" t="s">
        <v>19</v>
      </c>
      <c r="X10" s="171">
        <v>0</v>
      </c>
      <c r="Y10" s="230">
        <v>0</v>
      </c>
      <c r="Z10" s="170">
        <v>0</v>
      </c>
      <c r="AA10" s="172">
        <v>0</v>
      </c>
      <c r="AB10" s="171">
        <v>0</v>
      </c>
      <c r="AC10" s="230">
        <v>0</v>
      </c>
      <c r="AD10" s="170">
        <v>0</v>
      </c>
      <c r="AE10" s="172">
        <v>0</v>
      </c>
      <c r="AF10" s="171">
        <v>0</v>
      </c>
      <c r="AG10" s="230">
        <v>0</v>
      </c>
      <c r="AH10" s="170">
        <v>0</v>
      </c>
      <c r="AI10" s="172">
        <v>0</v>
      </c>
      <c r="AJ10" s="171" t="s">
        <v>19</v>
      </c>
      <c r="AK10" s="230" t="s">
        <v>19</v>
      </c>
      <c r="AL10" s="170" t="s">
        <v>19</v>
      </c>
      <c r="AM10" s="172" t="s">
        <v>19</v>
      </c>
      <c r="AN10" s="171">
        <v>0</v>
      </c>
      <c r="AO10" s="230">
        <v>0</v>
      </c>
      <c r="AP10" s="170">
        <v>0</v>
      </c>
      <c r="AQ10" s="172">
        <v>0</v>
      </c>
      <c r="AR10" s="171"/>
      <c r="AS10" s="230"/>
      <c r="AT10" s="170"/>
      <c r="AU10" s="172"/>
      <c r="AV10" s="171"/>
      <c r="AW10" s="230"/>
      <c r="AX10" s="170"/>
      <c r="AY10" s="172"/>
      <c r="AZ10" s="171"/>
      <c r="BA10" s="230"/>
      <c r="BB10" s="170"/>
      <c r="BC10" s="172"/>
      <c r="BD10" s="171" t="s">
        <v>19</v>
      </c>
      <c r="BE10" s="230" t="s">
        <v>19</v>
      </c>
      <c r="BF10" s="170" t="s">
        <v>19</v>
      </c>
      <c r="BG10" s="172" t="s">
        <v>19</v>
      </c>
      <c r="BH10" s="171">
        <f t="shared" si="1"/>
        <v>0</v>
      </c>
      <c r="BI10" s="230">
        <f t="shared" si="2"/>
        <v>0</v>
      </c>
      <c r="BJ10" s="170">
        <f t="shared" si="3"/>
        <v>0</v>
      </c>
      <c r="BK10" s="172">
        <f t="shared" si="4"/>
        <v>0</v>
      </c>
      <c r="BL10" s="173">
        <f t="shared" si="5"/>
        <v>0</v>
      </c>
      <c r="BM10" s="206"/>
      <c r="BN10" s="151"/>
      <c r="BO10" s="151"/>
    </row>
    <row r="11" spans="1:67" ht="12.75" customHeight="1" x14ac:dyDescent="0.2">
      <c r="A11" s="225">
        <v>5</v>
      </c>
      <c r="B11" s="277"/>
      <c r="C11" s="189" t="s">
        <v>112</v>
      </c>
      <c r="D11" s="189" t="s">
        <v>96</v>
      </c>
      <c r="E11" s="212">
        <v>50</v>
      </c>
      <c r="F11" s="212">
        <v>19</v>
      </c>
      <c r="G11" s="146">
        <v>0</v>
      </c>
      <c r="H11" s="146">
        <v>0</v>
      </c>
      <c r="I11" s="146">
        <v>1</v>
      </c>
      <c r="J11" s="146">
        <v>0</v>
      </c>
      <c r="K11" s="172">
        <f t="shared" si="0"/>
        <v>30</v>
      </c>
      <c r="L11" s="171" t="s">
        <v>19</v>
      </c>
      <c r="M11" s="230" t="s">
        <v>19</v>
      </c>
      <c r="N11" s="170" t="s">
        <v>19</v>
      </c>
      <c r="O11" s="172" t="s">
        <v>19</v>
      </c>
      <c r="P11" s="171" t="s">
        <v>19</v>
      </c>
      <c r="Q11" s="230" t="s">
        <v>19</v>
      </c>
      <c r="R11" s="170" t="s">
        <v>19</v>
      </c>
      <c r="S11" s="172" t="s">
        <v>19</v>
      </c>
      <c r="T11" s="171" t="s">
        <v>19</v>
      </c>
      <c r="U11" s="230" t="s">
        <v>19</v>
      </c>
      <c r="V11" s="170" t="s">
        <v>19</v>
      </c>
      <c r="W11" s="172" t="s">
        <v>19</v>
      </c>
      <c r="X11" s="171">
        <v>0</v>
      </c>
      <c r="Y11" s="230">
        <v>0</v>
      </c>
      <c r="Z11" s="170">
        <v>0</v>
      </c>
      <c r="AA11" s="172">
        <v>0</v>
      </c>
      <c r="AB11" s="171">
        <v>0</v>
      </c>
      <c r="AC11" s="230">
        <v>0</v>
      </c>
      <c r="AD11" s="170">
        <v>0</v>
      </c>
      <c r="AE11" s="172">
        <v>0</v>
      </c>
      <c r="AF11" s="171">
        <v>0</v>
      </c>
      <c r="AG11" s="230">
        <v>0</v>
      </c>
      <c r="AH11" s="170">
        <v>0</v>
      </c>
      <c r="AI11" s="172">
        <v>0</v>
      </c>
      <c r="AJ11" s="171" t="s">
        <v>19</v>
      </c>
      <c r="AK11" s="230" t="s">
        <v>19</v>
      </c>
      <c r="AL11" s="170" t="s">
        <v>19</v>
      </c>
      <c r="AM11" s="172" t="s">
        <v>19</v>
      </c>
      <c r="AN11" s="171">
        <v>0</v>
      </c>
      <c r="AO11" s="230">
        <v>0</v>
      </c>
      <c r="AP11" s="170">
        <v>0</v>
      </c>
      <c r="AQ11" s="172">
        <v>0</v>
      </c>
      <c r="AR11" s="171"/>
      <c r="AS11" s="230"/>
      <c r="AT11" s="170"/>
      <c r="AU11" s="172"/>
      <c r="AV11" s="171"/>
      <c r="AW11" s="230"/>
      <c r="AX11" s="170"/>
      <c r="AY11" s="172"/>
      <c r="AZ11" s="171"/>
      <c r="BA11" s="230"/>
      <c r="BB11" s="170"/>
      <c r="BC11" s="172"/>
      <c r="BD11" s="171" t="s">
        <v>19</v>
      </c>
      <c r="BE11" s="230" t="s">
        <v>19</v>
      </c>
      <c r="BF11" s="170" t="s">
        <v>19</v>
      </c>
      <c r="BG11" s="172" t="s">
        <v>19</v>
      </c>
      <c r="BH11" s="171">
        <f t="shared" si="1"/>
        <v>0</v>
      </c>
      <c r="BI11" s="230">
        <f t="shared" si="2"/>
        <v>0</v>
      </c>
      <c r="BJ11" s="170">
        <f t="shared" si="3"/>
        <v>0</v>
      </c>
      <c r="BK11" s="172">
        <f t="shared" si="4"/>
        <v>0</v>
      </c>
      <c r="BL11" s="173">
        <f t="shared" si="5"/>
        <v>0</v>
      </c>
      <c r="BM11" s="206"/>
      <c r="BN11" s="151"/>
      <c r="BO11" s="151"/>
    </row>
    <row r="12" spans="1:67" ht="12.75" customHeight="1" x14ac:dyDescent="0.2">
      <c r="A12" s="225">
        <v>6</v>
      </c>
      <c r="B12" s="277"/>
      <c r="C12" s="189" t="s">
        <v>65</v>
      </c>
      <c r="D12" s="189" t="s">
        <v>97</v>
      </c>
      <c r="E12" s="212">
        <v>50</v>
      </c>
      <c r="F12" s="212">
        <v>22</v>
      </c>
      <c r="G12" s="146">
        <v>0</v>
      </c>
      <c r="H12" s="146">
        <v>0</v>
      </c>
      <c r="I12" s="146">
        <v>0</v>
      </c>
      <c r="J12" s="146">
        <v>0</v>
      </c>
      <c r="K12" s="172">
        <f t="shared" si="0"/>
        <v>28</v>
      </c>
      <c r="L12" s="171" t="s">
        <v>19</v>
      </c>
      <c r="M12" s="230" t="s">
        <v>19</v>
      </c>
      <c r="N12" s="170" t="s">
        <v>19</v>
      </c>
      <c r="O12" s="172" t="s">
        <v>19</v>
      </c>
      <c r="P12" s="171" t="s">
        <v>19</v>
      </c>
      <c r="Q12" s="230" t="s">
        <v>19</v>
      </c>
      <c r="R12" s="170" t="s">
        <v>19</v>
      </c>
      <c r="S12" s="172" t="s">
        <v>19</v>
      </c>
      <c r="T12" s="171" t="s">
        <v>19</v>
      </c>
      <c r="U12" s="230" t="s">
        <v>19</v>
      </c>
      <c r="V12" s="170" t="s">
        <v>19</v>
      </c>
      <c r="W12" s="172" t="s">
        <v>19</v>
      </c>
      <c r="X12" s="171">
        <v>0</v>
      </c>
      <c r="Y12" s="230">
        <v>0</v>
      </c>
      <c r="Z12" s="170">
        <v>0</v>
      </c>
      <c r="AA12" s="172">
        <v>0</v>
      </c>
      <c r="AB12" s="171">
        <v>0</v>
      </c>
      <c r="AC12" s="230">
        <v>0</v>
      </c>
      <c r="AD12" s="170">
        <v>0</v>
      </c>
      <c r="AE12" s="172">
        <v>0</v>
      </c>
      <c r="AF12" s="171">
        <v>0</v>
      </c>
      <c r="AG12" s="230">
        <v>0</v>
      </c>
      <c r="AH12" s="170">
        <v>0</v>
      </c>
      <c r="AI12" s="172">
        <v>0</v>
      </c>
      <c r="AJ12" s="171" t="s">
        <v>19</v>
      </c>
      <c r="AK12" s="230" t="s">
        <v>19</v>
      </c>
      <c r="AL12" s="170" t="s">
        <v>19</v>
      </c>
      <c r="AM12" s="172" t="s">
        <v>19</v>
      </c>
      <c r="AN12" s="171">
        <v>0</v>
      </c>
      <c r="AO12" s="230">
        <v>0</v>
      </c>
      <c r="AP12" s="170">
        <v>0</v>
      </c>
      <c r="AQ12" s="172">
        <v>0</v>
      </c>
      <c r="AR12" s="171"/>
      <c r="AS12" s="230"/>
      <c r="AT12" s="170"/>
      <c r="AU12" s="172"/>
      <c r="AV12" s="171"/>
      <c r="AW12" s="230"/>
      <c r="AX12" s="170"/>
      <c r="AY12" s="172"/>
      <c r="AZ12" s="171"/>
      <c r="BA12" s="230"/>
      <c r="BB12" s="170"/>
      <c r="BC12" s="172"/>
      <c r="BD12" s="171" t="s">
        <v>19</v>
      </c>
      <c r="BE12" s="230" t="s">
        <v>19</v>
      </c>
      <c r="BF12" s="170" t="s">
        <v>19</v>
      </c>
      <c r="BG12" s="172" t="s">
        <v>19</v>
      </c>
      <c r="BH12" s="171">
        <f t="shared" si="1"/>
        <v>0</v>
      </c>
      <c r="BI12" s="170">
        <f t="shared" si="2"/>
        <v>0</v>
      </c>
      <c r="BJ12" s="170">
        <f t="shared" si="3"/>
        <v>0</v>
      </c>
      <c r="BK12" s="172">
        <f t="shared" si="4"/>
        <v>0</v>
      </c>
      <c r="BL12" s="173">
        <f t="shared" si="5"/>
        <v>0</v>
      </c>
      <c r="BM12" s="206"/>
      <c r="BN12" s="151"/>
      <c r="BO12" s="151"/>
    </row>
    <row r="13" spans="1:67" ht="12.75" customHeight="1" x14ac:dyDescent="0.2">
      <c r="A13" s="226">
        <v>7</v>
      </c>
      <c r="B13" s="277"/>
      <c r="C13" s="275" t="s">
        <v>100</v>
      </c>
      <c r="D13" s="189" t="s">
        <v>92</v>
      </c>
      <c r="E13" s="212">
        <v>50</v>
      </c>
      <c r="F13" s="212">
        <v>30</v>
      </c>
      <c r="G13" s="146">
        <v>0</v>
      </c>
      <c r="H13" s="146">
        <v>1</v>
      </c>
      <c r="I13" s="146">
        <v>1</v>
      </c>
      <c r="J13" s="146">
        <v>0</v>
      </c>
      <c r="K13" s="172">
        <f t="shared" si="0"/>
        <v>18</v>
      </c>
      <c r="L13" s="171" t="s">
        <v>19</v>
      </c>
      <c r="M13" s="230" t="s">
        <v>19</v>
      </c>
      <c r="N13" s="170" t="s">
        <v>19</v>
      </c>
      <c r="O13" s="172" t="s">
        <v>19</v>
      </c>
      <c r="P13" s="171" t="s">
        <v>19</v>
      </c>
      <c r="Q13" s="230" t="s">
        <v>19</v>
      </c>
      <c r="R13" s="170" t="s">
        <v>19</v>
      </c>
      <c r="S13" s="172" t="s">
        <v>19</v>
      </c>
      <c r="T13" s="171" t="s">
        <v>19</v>
      </c>
      <c r="U13" s="230" t="s">
        <v>19</v>
      </c>
      <c r="V13" s="170" t="s">
        <v>19</v>
      </c>
      <c r="W13" s="172" t="s">
        <v>19</v>
      </c>
      <c r="X13" s="171">
        <v>0</v>
      </c>
      <c r="Y13" s="230">
        <v>0</v>
      </c>
      <c r="Z13" s="170">
        <v>0</v>
      </c>
      <c r="AA13" s="172">
        <v>0</v>
      </c>
      <c r="AB13" s="171">
        <v>0</v>
      </c>
      <c r="AC13" s="230">
        <v>0</v>
      </c>
      <c r="AD13" s="170">
        <v>0</v>
      </c>
      <c r="AE13" s="172">
        <v>0</v>
      </c>
      <c r="AF13" s="171">
        <v>0</v>
      </c>
      <c r="AG13" s="230">
        <v>0</v>
      </c>
      <c r="AH13" s="170">
        <v>0</v>
      </c>
      <c r="AI13" s="172">
        <v>0</v>
      </c>
      <c r="AJ13" s="171" t="s">
        <v>19</v>
      </c>
      <c r="AK13" s="230" t="s">
        <v>19</v>
      </c>
      <c r="AL13" s="170" t="s">
        <v>19</v>
      </c>
      <c r="AM13" s="172" t="s">
        <v>19</v>
      </c>
      <c r="AN13" s="171">
        <v>0</v>
      </c>
      <c r="AO13" s="230">
        <v>0</v>
      </c>
      <c r="AP13" s="170">
        <v>0</v>
      </c>
      <c r="AQ13" s="172">
        <v>0</v>
      </c>
      <c r="AR13" s="171"/>
      <c r="AS13" s="230"/>
      <c r="AT13" s="170"/>
      <c r="AU13" s="172"/>
      <c r="AV13" s="171"/>
      <c r="AW13" s="230"/>
      <c r="AX13" s="170"/>
      <c r="AY13" s="172"/>
      <c r="AZ13" s="171"/>
      <c r="BA13" s="230"/>
      <c r="BB13" s="170"/>
      <c r="BC13" s="172"/>
      <c r="BD13" s="171" t="s">
        <v>19</v>
      </c>
      <c r="BE13" s="230" t="s">
        <v>19</v>
      </c>
      <c r="BF13" s="170" t="s">
        <v>19</v>
      </c>
      <c r="BG13" s="172" t="s">
        <v>19</v>
      </c>
      <c r="BH13" s="171">
        <f t="shared" si="1"/>
        <v>0</v>
      </c>
      <c r="BI13" s="230">
        <f t="shared" si="2"/>
        <v>0</v>
      </c>
      <c r="BJ13" s="170">
        <f t="shared" si="3"/>
        <v>0</v>
      </c>
      <c r="BK13" s="172">
        <f t="shared" si="4"/>
        <v>0</v>
      </c>
      <c r="BL13" s="173">
        <f t="shared" si="5"/>
        <v>0</v>
      </c>
      <c r="BM13" s="206"/>
    </row>
    <row r="14" spans="1:67" ht="12.75" customHeight="1" x14ac:dyDescent="0.2">
      <c r="A14" s="226">
        <v>8</v>
      </c>
      <c r="B14" s="277"/>
      <c r="C14" s="275"/>
      <c r="D14" s="189" t="s">
        <v>123</v>
      </c>
      <c r="E14" s="212">
        <v>50</v>
      </c>
      <c r="F14" s="212">
        <v>18</v>
      </c>
      <c r="G14" s="146">
        <v>0</v>
      </c>
      <c r="H14" s="146">
        <v>0</v>
      </c>
      <c r="I14" s="146">
        <v>0</v>
      </c>
      <c r="J14" s="146">
        <v>0</v>
      </c>
      <c r="K14" s="172">
        <f t="shared" si="0"/>
        <v>32</v>
      </c>
      <c r="L14" s="171" t="s">
        <v>19</v>
      </c>
      <c r="M14" s="230" t="s">
        <v>19</v>
      </c>
      <c r="N14" s="170" t="s">
        <v>19</v>
      </c>
      <c r="O14" s="172" t="s">
        <v>19</v>
      </c>
      <c r="P14" s="171" t="s">
        <v>19</v>
      </c>
      <c r="Q14" s="230" t="s">
        <v>19</v>
      </c>
      <c r="R14" s="170" t="s">
        <v>19</v>
      </c>
      <c r="S14" s="172" t="s">
        <v>19</v>
      </c>
      <c r="T14" s="171" t="s">
        <v>19</v>
      </c>
      <c r="U14" s="230" t="s">
        <v>19</v>
      </c>
      <c r="V14" s="170" t="s">
        <v>19</v>
      </c>
      <c r="W14" s="172" t="s">
        <v>19</v>
      </c>
      <c r="X14" s="171">
        <v>0</v>
      </c>
      <c r="Y14" s="230">
        <v>0</v>
      </c>
      <c r="Z14" s="170">
        <v>0</v>
      </c>
      <c r="AA14" s="172">
        <v>0</v>
      </c>
      <c r="AB14" s="171">
        <v>0</v>
      </c>
      <c r="AC14" s="230">
        <v>0</v>
      </c>
      <c r="AD14" s="170">
        <v>0</v>
      </c>
      <c r="AE14" s="172">
        <v>0</v>
      </c>
      <c r="AF14" s="171">
        <v>0</v>
      </c>
      <c r="AG14" s="230">
        <v>0</v>
      </c>
      <c r="AH14" s="170">
        <v>0</v>
      </c>
      <c r="AI14" s="172">
        <v>0</v>
      </c>
      <c r="AJ14" s="171" t="s">
        <v>19</v>
      </c>
      <c r="AK14" s="230" t="s">
        <v>19</v>
      </c>
      <c r="AL14" s="170" t="s">
        <v>19</v>
      </c>
      <c r="AM14" s="172" t="s">
        <v>19</v>
      </c>
      <c r="AN14" s="171">
        <v>0</v>
      </c>
      <c r="AO14" s="230">
        <v>0</v>
      </c>
      <c r="AP14" s="170">
        <v>0</v>
      </c>
      <c r="AQ14" s="172">
        <v>0</v>
      </c>
      <c r="AR14" s="171"/>
      <c r="AS14" s="230"/>
      <c r="AT14" s="170"/>
      <c r="AU14" s="172"/>
      <c r="AV14" s="171"/>
      <c r="AW14" s="230"/>
      <c r="AX14" s="170"/>
      <c r="AY14" s="172"/>
      <c r="AZ14" s="171"/>
      <c r="BA14" s="230"/>
      <c r="BB14" s="170"/>
      <c r="BC14" s="172"/>
      <c r="BD14" s="171" t="s">
        <v>19</v>
      </c>
      <c r="BE14" s="230" t="s">
        <v>19</v>
      </c>
      <c r="BF14" s="170" t="s">
        <v>19</v>
      </c>
      <c r="BG14" s="172" t="s">
        <v>19</v>
      </c>
      <c r="BH14" s="171">
        <f t="shared" si="1"/>
        <v>0</v>
      </c>
      <c r="BI14" s="230">
        <f t="shared" si="2"/>
        <v>0</v>
      </c>
      <c r="BJ14" s="170">
        <f t="shared" si="3"/>
        <v>0</v>
      </c>
      <c r="BK14" s="172">
        <f t="shared" si="4"/>
        <v>0</v>
      </c>
      <c r="BL14" s="173">
        <f t="shared" si="5"/>
        <v>0</v>
      </c>
      <c r="BM14" s="206"/>
    </row>
    <row r="15" spans="1:67" ht="22.5" x14ac:dyDescent="0.2">
      <c r="A15" s="226">
        <v>9</v>
      </c>
      <c r="B15" s="277"/>
      <c r="C15" s="189" t="s">
        <v>110</v>
      </c>
      <c r="D15" s="189" t="s">
        <v>93</v>
      </c>
      <c r="E15" s="212">
        <v>50</v>
      </c>
      <c r="F15" s="212">
        <v>24</v>
      </c>
      <c r="G15" s="146">
        <v>0</v>
      </c>
      <c r="H15" s="146">
        <v>0</v>
      </c>
      <c r="I15" s="146">
        <v>1</v>
      </c>
      <c r="J15" s="146">
        <v>0</v>
      </c>
      <c r="K15" s="172">
        <f t="shared" si="0"/>
        <v>25</v>
      </c>
      <c r="L15" s="171" t="s">
        <v>19</v>
      </c>
      <c r="M15" s="230" t="s">
        <v>19</v>
      </c>
      <c r="N15" s="170" t="s">
        <v>19</v>
      </c>
      <c r="O15" s="172" t="s">
        <v>19</v>
      </c>
      <c r="P15" s="171" t="s">
        <v>19</v>
      </c>
      <c r="Q15" s="230" t="s">
        <v>19</v>
      </c>
      <c r="R15" s="170" t="s">
        <v>19</v>
      </c>
      <c r="S15" s="172" t="s">
        <v>19</v>
      </c>
      <c r="T15" s="171" t="s">
        <v>19</v>
      </c>
      <c r="U15" s="230" t="s">
        <v>19</v>
      </c>
      <c r="V15" s="170" t="s">
        <v>19</v>
      </c>
      <c r="W15" s="172" t="s">
        <v>19</v>
      </c>
      <c r="X15" s="171">
        <v>0</v>
      </c>
      <c r="Y15" s="230">
        <v>0</v>
      </c>
      <c r="Z15" s="170">
        <v>0</v>
      </c>
      <c r="AA15" s="172">
        <v>0</v>
      </c>
      <c r="AB15" s="171">
        <v>0</v>
      </c>
      <c r="AC15" s="230">
        <v>0</v>
      </c>
      <c r="AD15" s="170">
        <v>0</v>
      </c>
      <c r="AE15" s="172">
        <v>0</v>
      </c>
      <c r="AF15" s="171">
        <v>0</v>
      </c>
      <c r="AG15" s="230">
        <v>0</v>
      </c>
      <c r="AH15" s="170">
        <v>0</v>
      </c>
      <c r="AI15" s="172">
        <v>0</v>
      </c>
      <c r="AJ15" s="171" t="s">
        <v>19</v>
      </c>
      <c r="AK15" s="230" t="s">
        <v>19</v>
      </c>
      <c r="AL15" s="170" t="s">
        <v>19</v>
      </c>
      <c r="AM15" s="172" t="s">
        <v>19</v>
      </c>
      <c r="AN15" s="171">
        <v>0</v>
      </c>
      <c r="AO15" s="230">
        <v>0</v>
      </c>
      <c r="AP15" s="170">
        <v>0</v>
      </c>
      <c r="AQ15" s="172">
        <v>0</v>
      </c>
      <c r="AR15" s="171"/>
      <c r="AS15" s="230"/>
      <c r="AT15" s="170"/>
      <c r="AU15" s="172"/>
      <c r="AV15" s="171"/>
      <c r="AW15" s="230"/>
      <c r="AX15" s="170"/>
      <c r="AY15" s="172"/>
      <c r="AZ15" s="171"/>
      <c r="BA15" s="230"/>
      <c r="BB15" s="170"/>
      <c r="BC15" s="172"/>
      <c r="BD15" s="171" t="s">
        <v>19</v>
      </c>
      <c r="BE15" s="230" t="s">
        <v>19</v>
      </c>
      <c r="BF15" s="170" t="s">
        <v>19</v>
      </c>
      <c r="BG15" s="172" t="s">
        <v>19</v>
      </c>
      <c r="BH15" s="171">
        <f t="shared" si="1"/>
        <v>0</v>
      </c>
      <c r="BI15" s="230">
        <f t="shared" si="2"/>
        <v>0</v>
      </c>
      <c r="BJ15" s="170">
        <f t="shared" si="3"/>
        <v>0</v>
      </c>
      <c r="BK15" s="172">
        <f t="shared" si="4"/>
        <v>0</v>
      </c>
      <c r="BL15" s="173">
        <f t="shared" si="5"/>
        <v>0</v>
      </c>
      <c r="BM15" s="206"/>
    </row>
    <row r="16" spans="1:67" ht="33.75" x14ac:dyDescent="0.2">
      <c r="A16" s="226">
        <v>10</v>
      </c>
      <c r="B16" s="277"/>
      <c r="C16" s="189" t="s">
        <v>111</v>
      </c>
      <c r="D16" s="189" t="s">
        <v>124</v>
      </c>
      <c r="E16" s="212">
        <v>50</v>
      </c>
      <c r="F16" s="212">
        <v>18</v>
      </c>
      <c r="G16" s="146">
        <v>0</v>
      </c>
      <c r="H16" s="146">
        <v>0</v>
      </c>
      <c r="I16" s="146">
        <v>1</v>
      </c>
      <c r="J16" s="146">
        <v>0</v>
      </c>
      <c r="K16" s="172">
        <f t="shared" si="0"/>
        <v>31</v>
      </c>
      <c r="L16" s="171" t="s">
        <v>19</v>
      </c>
      <c r="M16" s="230" t="s">
        <v>19</v>
      </c>
      <c r="N16" s="170" t="s">
        <v>19</v>
      </c>
      <c r="O16" s="172" t="s">
        <v>19</v>
      </c>
      <c r="P16" s="171" t="s">
        <v>19</v>
      </c>
      <c r="Q16" s="230" t="s">
        <v>19</v>
      </c>
      <c r="R16" s="170" t="s">
        <v>19</v>
      </c>
      <c r="S16" s="172" t="s">
        <v>19</v>
      </c>
      <c r="T16" s="171" t="s">
        <v>19</v>
      </c>
      <c r="U16" s="230" t="s">
        <v>19</v>
      </c>
      <c r="V16" s="170" t="s">
        <v>19</v>
      </c>
      <c r="W16" s="172" t="s">
        <v>19</v>
      </c>
      <c r="X16" s="171">
        <v>0</v>
      </c>
      <c r="Y16" s="230">
        <v>0</v>
      </c>
      <c r="Z16" s="170">
        <v>0</v>
      </c>
      <c r="AA16" s="172">
        <v>0</v>
      </c>
      <c r="AB16" s="171">
        <v>0</v>
      </c>
      <c r="AC16" s="230">
        <v>0</v>
      </c>
      <c r="AD16" s="170">
        <v>0</v>
      </c>
      <c r="AE16" s="172">
        <v>0</v>
      </c>
      <c r="AF16" s="171">
        <v>0</v>
      </c>
      <c r="AG16" s="230">
        <v>0</v>
      </c>
      <c r="AH16" s="170">
        <v>0</v>
      </c>
      <c r="AI16" s="172">
        <v>0</v>
      </c>
      <c r="AJ16" s="171" t="s">
        <v>19</v>
      </c>
      <c r="AK16" s="230" t="s">
        <v>19</v>
      </c>
      <c r="AL16" s="170" t="s">
        <v>19</v>
      </c>
      <c r="AM16" s="172" t="s">
        <v>19</v>
      </c>
      <c r="AN16" s="171">
        <v>0</v>
      </c>
      <c r="AO16" s="230">
        <v>0</v>
      </c>
      <c r="AP16" s="170">
        <v>0</v>
      </c>
      <c r="AQ16" s="172">
        <v>0</v>
      </c>
      <c r="AR16" s="171"/>
      <c r="AS16" s="230"/>
      <c r="AT16" s="170"/>
      <c r="AU16" s="172"/>
      <c r="AV16" s="171"/>
      <c r="AW16" s="230"/>
      <c r="AX16" s="170"/>
      <c r="AY16" s="172"/>
      <c r="AZ16" s="171"/>
      <c r="BA16" s="230"/>
      <c r="BB16" s="170"/>
      <c r="BC16" s="172"/>
      <c r="BD16" s="171" t="s">
        <v>19</v>
      </c>
      <c r="BE16" s="230" t="s">
        <v>19</v>
      </c>
      <c r="BF16" s="170" t="s">
        <v>19</v>
      </c>
      <c r="BG16" s="172" t="s">
        <v>19</v>
      </c>
      <c r="BH16" s="171">
        <f t="shared" si="1"/>
        <v>0</v>
      </c>
      <c r="BI16" s="230">
        <f t="shared" si="2"/>
        <v>0</v>
      </c>
      <c r="BJ16" s="170">
        <f t="shared" si="3"/>
        <v>0</v>
      </c>
      <c r="BK16" s="172">
        <f t="shared" si="4"/>
        <v>0</v>
      </c>
      <c r="BL16" s="173">
        <f t="shared" si="5"/>
        <v>0</v>
      </c>
      <c r="BM16" s="206"/>
    </row>
    <row r="17" spans="1:68" ht="22.5" x14ac:dyDescent="0.2">
      <c r="A17" s="226">
        <v>11</v>
      </c>
      <c r="B17" s="277"/>
      <c r="C17" s="189" t="s">
        <v>136</v>
      </c>
      <c r="D17" s="189" t="s">
        <v>142</v>
      </c>
      <c r="E17" s="212">
        <v>60</v>
      </c>
      <c r="F17" s="212">
        <v>0</v>
      </c>
      <c r="G17" s="146">
        <v>0</v>
      </c>
      <c r="H17" s="146">
        <v>0</v>
      </c>
      <c r="I17" s="146">
        <v>0</v>
      </c>
      <c r="J17" s="146">
        <v>0</v>
      </c>
      <c r="K17" s="172">
        <v>0</v>
      </c>
      <c r="L17" s="171" t="s">
        <v>19</v>
      </c>
      <c r="M17" s="230" t="s">
        <v>19</v>
      </c>
      <c r="N17" s="170" t="s">
        <v>19</v>
      </c>
      <c r="O17" s="172" t="s">
        <v>19</v>
      </c>
      <c r="P17" s="171" t="s">
        <v>19</v>
      </c>
      <c r="Q17" s="230" t="s">
        <v>19</v>
      </c>
      <c r="R17" s="170" t="s">
        <v>19</v>
      </c>
      <c r="S17" s="172" t="s">
        <v>19</v>
      </c>
      <c r="T17" s="171" t="s">
        <v>19</v>
      </c>
      <c r="U17" s="230" t="s">
        <v>19</v>
      </c>
      <c r="V17" s="170" t="s">
        <v>19</v>
      </c>
      <c r="W17" s="172" t="s">
        <v>19</v>
      </c>
      <c r="X17" s="171">
        <v>0</v>
      </c>
      <c r="Y17" s="230">
        <v>0</v>
      </c>
      <c r="Z17" s="170">
        <v>0</v>
      </c>
      <c r="AA17" s="172">
        <v>0</v>
      </c>
      <c r="AB17" s="171">
        <v>0</v>
      </c>
      <c r="AC17" s="230">
        <v>0</v>
      </c>
      <c r="AD17" s="170">
        <v>0</v>
      </c>
      <c r="AE17" s="172">
        <v>0</v>
      </c>
      <c r="AF17" s="171">
        <v>0</v>
      </c>
      <c r="AG17" s="230">
        <v>0</v>
      </c>
      <c r="AH17" s="170">
        <v>0</v>
      </c>
      <c r="AI17" s="172">
        <v>0</v>
      </c>
      <c r="AJ17" s="171" t="s">
        <v>19</v>
      </c>
      <c r="AK17" s="230" t="s">
        <v>19</v>
      </c>
      <c r="AL17" s="170" t="s">
        <v>19</v>
      </c>
      <c r="AM17" s="172" t="s">
        <v>19</v>
      </c>
      <c r="AN17" s="171">
        <v>0</v>
      </c>
      <c r="AO17" s="230">
        <v>0</v>
      </c>
      <c r="AP17" s="170">
        <v>0</v>
      </c>
      <c r="AQ17" s="172">
        <v>0</v>
      </c>
      <c r="AR17" s="171"/>
      <c r="AS17" s="230"/>
      <c r="AT17" s="170"/>
      <c r="AU17" s="172"/>
      <c r="AV17" s="171"/>
      <c r="AW17" s="230"/>
      <c r="AX17" s="170"/>
      <c r="AY17" s="172"/>
      <c r="AZ17" s="171"/>
      <c r="BA17" s="230"/>
      <c r="BB17" s="170"/>
      <c r="BC17" s="172"/>
      <c r="BD17" s="171" t="s">
        <v>19</v>
      </c>
      <c r="BE17" s="230" t="s">
        <v>19</v>
      </c>
      <c r="BF17" s="170" t="s">
        <v>19</v>
      </c>
      <c r="BG17" s="172" t="s">
        <v>19</v>
      </c>
      <c r="BH17" s="171">
        <f t="shared" si="1"/>
        <v>0</v>
      </c>
      <c r="BI17" s="230">
        <f t="shared" si="2"/>
        <v>0</v>
      </c>
      <c r="BJ17" s="170">
        <f t="shared" si="3"/>
        <v>0</v>
      </c>
      <c r="BK17" s="172">
        <f t="shared" si="4"/>
        <v>0</v>
      </c>
      <c r="BL17" s="173">
        <f t="shared" si="5"/>
        <v>0</v>
      </c>
      <c r="BM17" s="206"/>
    </row>
    <row r="18" spans="1:68" ht="12.75" customHeight="1" x14ac:dyDescent="0.2">
      <c r="A18" s="156"/>
      <c r="B18" s="278"/>
      <c r="C18" s="159"/>
      <c r="D18" s="187" t="s">
        <v>23</v>
      </c>
      <c r="E18" s="213">
        <f t="shared" ref="E18:O18" si="6">SUM(E7:E17)</f>
        <v>560</v>
      </c>
      <c r="F18" s="213">
        <f t="shared" si="6"/>
        <v>201</v>
      </c>
      <c r="G18" s="174">
        <f t="shared" si="6"/>
        <v>0</v>
      </c>
      <c r="H18" s="174">
        <f t="shared" si="6"/>
        <v>2</v>
      </c>
      <c r="I18" s="174">
        <f t="shared" si="6"/>
        <v>7</v>
      </c>
      <c r="J18" s="174">
        <f t="shared" si="6"/>
        <v>0</v>
      </c>
      <c r="K18" s="223">
        <f t="shared" si="6"/>
        <v>290</v>
      </c>
      <c r="L18" s="175">
        <f t="shared" si="6"/>
        <v>0</v>
      </c>
      <c r="M18" s="176">
        <f t="shared" si="6"/>
        <v>0</v>
      </c>
      <c r="N18" s="176">
        <f t="shared" si="6"/>
        <v>0</v>
      </c>
      <c r="O18" s="177">
        <f t="shared" si="6"/>
        <v>0</v>
      </c>
      <c r="P18" s="175">
        <f>SUM(P7:P17)</f>
        <v>0</v>
      </c>
      <c r="Q18" s="176">
        <f t="shared" ref="Q18:BG18" si="7">SUM(Q7:Q17)</f>
        <v>0</v>
      </c>
      <c r="R18" s="176">
        <f t="shared" si="7"/>
        <v>0</v>
      </c>
      <c r="S18" s="177">
        <f t="shared" si="7"/>
        <v>0</v>
      </c>
      <c r="T18" s="175">
        <f t="shared" si="7"/>
        <v>0</v>
      </c>
      <c r="U18" s="176">
        <f t="shared" si="7"/>
        <v>0</v>
      </c>
      <c r="V18" s="176">
        <f t="shared" si="7"/>
        <v>0</v>
      </c>
      <c r="W18" s="177">
        <f t="shared" si="7"/>
        <v>0</v>
      </c>
      <c r="X18" s="175">
        <f t="shared" si="7"/>
        <v>0</v>
      </c>
      <c r="Y18" s="176">
        <f t="shared" si="7"/>
        <v>0</v>
      </c>
      <c r="Z18" s="176">
        <f t="shared" si="7"/>
        <v>0</v>
      </c>
      <c r="AA18" s="177">
        <f t="shared" si="7"/>
        <v>0</v>
      </c>
      <c r="AB18" s="175">
        <f t="shared" si="7"/>
        <v>0</v>
      </c>
      <c r="AC18" s="176">
        <f t="shared" si="7"/>
        <v>0</v>
      </c>
      <c r="AD18" s="176">
        <f t="shared" si="7"/>
        <v>0</v>
      </c>
      <c r="AE18" s="177">
        <f t="shared" si="7"/>
        <v>1</v>
      </c>
      <c r="AF18" s="175">
        <f t="shared" si="7"/>
        <v>0</v>
      </c>
      <c r="AG18" s="176">
        <f t="shared" si="7"/>
        <v>0</v>
      </c>
      <c r="AH18" s="176">
        <f t="shared" si="7"/>
        <v>0</v>
      </c>
      <c r="AI18" s="177">
        <f t="shared" si="7"/>
        <v>0</v>
      </c>
      <c r="AJ18" s="175">
        <f t="shared" si="7"/>
        <v>0</v>
      </c>
      <c r="AK18" s="176">
        <f t="shared" si="7"/>
        <v>0</v>
      </c>
      <c r="AL18" s="176">
        <f t="shared" si="7"/>
        <v>0</v>
      </c>
      <c r="AM18" s="177">
        <f t="shared" si="7"/>
        <v>0</v>
      </c>
      <c r="AN18" s="175">
        <f t="shared" si="7"/>
        <v>0</v>
      </c>
      <c r="AO18" s="176">
        <f t="shared" si="7"/>
        <v>0</v>
      </c>
      <c r="AP18" s="176">
        <f t="shared" si="7"/>
        <v>0</v>
      </c>
      <c r="AQ18" s="177">
        <f t="shared" si="7"/>
        <v>0</v>
      </c>
      <c r="AR18" s="175">
        <f t="shared" si="7"/>
        <v>0</v>
      </c>
      <c r="AS18" s="176">
        <f t="shared" si="7"/>
        <v>0</v>
      </c>
      <c r="AT18" s="176">
        <f t="shared" si="7"/>
        <v>0</v>
      </c>
      <c r="AU18" s="177">
        <f t="shared" si="7"/>
        <v>0</v>
      </c>
      <c r="AV18" s="175">
        <f t="shared" si="7"/>
        <v>0</v>
      </c>
      <c r="AW18" s="176">
        <f t="shared" si="7"/>
        <v>0</v>
      </c>
      <c r="AX18" s="176">
        <f t="shared" si="7"/>
        <v>0</v>
      </c>
      <c r="AY18" s="177">
        <f t="shared" si="7"/>
        <v>0</v>
      </c>
      <c r="AZ18" s="175">
        <f t="shared" si="7"/>
        <v>0</v>
      </c>
      <c r="BA18" s="176">
        <f t="shared" si="7"/>
        <v>0</v>
      </c>
      <c r="BB18" s="176">
        <f t="shared" si="7"/>
        <v>0</v>
      </c>
      <c r="BC18" s="177">
        <f t="shared" si="7"/>
        <v>0</v>
      </c>
      <c r="BD18" s="175">
        <f t="shared" si="7"/>
        <v>0</v>
      </c>
      <c r="BE18" s="176">
        <f t="shared" si="7"/>
        <v>0</v>
      </c>
      <c r="BF18" s="176">
        <f t="shared" si="7"/>
        <v>0</v>
      </c>
      <c r="BG18" s="177">
        <f t="shared" si="7"/>
        <v>0</v>
      </c>
      <c r="BH18" s="175">
        <f t="shared" ref="BH18:BK18" si="8">SUM(BH7:BH17)</f>
        <v>0</v>
      </c>
      <c r="BI18" s="176">
        <f t="shared" si="8"/>
        <v>0</v>
      </c>
      <c r="BJ18" s="176">
        <f t="shared" si="8"/>
        <v>0</v>
      </c>
      <c r="BK18" s="177">
        <f t="shared" si="8"/>
        <v>1</v>
      </c>
      <c r="BL18" s="178">
        <f t="shared" ref="BL18:BL28" si="9">SUM(BH18:BK18)</f>
        <v>1</v>
      </c>
      <c r="BM18" s="207"/>
      <c r="BN18" s="152">
        <f>BL18/(G18+K18)*100</f>
        <v>0.34482758620689657</v>
      </c>
    </row>
    <row r="19" spans="1:68" x14ac:dyDescent="0.2">
      <c r="A19" s="158">
        <v>12</v>
      </c>
      <c r="B19" s="279" t="s">
        <v>15</v>
      </c>
      <c r="C19" s="285" t="s">
        <v>120</v>
      </c>
      <c r="D19" s="143" t="s">
        <v>114</v>
      </c>
      <c r="E19" s="160">
        <v>50</v>
      </c>
      <c r="F19" s="166">
        <v>17</v>
      </c>
      <c r="G19" s="166">
        <v>0</v>
      </c>
      <c r="H19" s="166">
        <v>1</v>
      </c>
      <c r="I19" s="144">
        <v>2</v>
      </c>
      <c r="J19" s="144">
        <v>0</v>
      </c>
      <c r="K19" s="160">
        <f>E19-F19-G19-H19-I19</f>
        <v>30</v>
      </c>
      <c r="L19" s="234">
        <v>0</v>
      </c>
      <c r="M19" s="235">
        <v>0</v>
      </c>
      <c r="N19" s="236">
        <v>0</v>
      </c>
      <c r="O19" s="237">
        <v>1</v>
      </c>
      <c r="P19" s="234">
        <v>0</v>
      </c>
      <c r="Q19" s="235">
        <v>0</v>
      </c>
      <c r="R19" s="236">
        <v>0</v>
      </c>
      <c r="S19" s="237">
        <v>0</v>
      </c>
      <c r="T19" s="234">
        <v>0</v>
      </c>
      <c r="U19" s="235">
        <v>0</v>
      </c>
      <c r="V19" s="236">
        <v>0</v>
      </c>
      <c r="W19" s="237">
        <v>0</v>
      </c>
      <c r="X19" s="234">
        <v>0</v>
      </c>
      <c r="Y19" s="235">
        <v>0</v>
      </c>
      <c r="Z19" s="236">
        <v>0</v>
      </c>
      <c r="AA19" s="237">
        <v>2</v>
      </c>
      <c r="AB19" s="234" t="s">
        <v>19</v>
      </c>
      <c r="AC19" s="235" t="s">
        <v>19</v>
      </c>
      <c r="AD19" s="236" t="s">
        <v>19</v>
      </c>
      <c r="AE19" s="237" t="s">
        <v>19</v>
      </c>
      <c r="AF19" s="234" t="s">
        <v>19</v>
      </c>
      <c r="AG19" s="235" t="s">
        <v>19</v>
      </c>
      <c r="AH19" s="236" t="s">
        <v>19</v>
      </c>
      <c r="AI19" s="237" t="s">
        <v>19</v>
      </c>
      <c r="AJ19" s="234" t="s">
        <v>19</v>
      </c>
      <c r="AK19" s="235" t="s">
        <v>19</v>
      </c>
      <c r="AL19" s="236" t="s">
        <v>19</v>
      </c>
      <c r="AM19" s="237" t="s">
        <v>19</v>
      </c>
      <c r="AN19" s="234" t="s">
        <v>19</v>
      </c>
      <c r="AO19" s="235" t="s">
        <v>19</v>
      </c>
      <c r="AP19" s="236" t="s">
        <v>19</v>
      </c>
      <c r="AQ19" s="237" t="s">
        <v>19</v>
      </c>
      <c r="AR19" s="234" t="s">
        <v>19</v>
      </c>
      <c r="AS19" s="235" t="s">
        <v>19</v>
      </c>
      <c r="AT19" s="236" t="s">
        <v>19</v>
      </c>
      <c r="AU19" s="237" t="s">
        <v>19</v>
      </c>
      <c r="AV19" s="234" t="s">
        <v>19</v>
      </c>
      <c r="AW19" s="235" t="s">
        <v>19</v>
      </c>
      <c r="AX19" s="236" t="s">
        <v>19</v>
      </c>
      <c r="AY19" s="237" t="s">
        <v>19</v>
      </c>
      <c r="AZ19" s="234" t="s">
        <v>19</v>
      </c>
      <c r="BA19" s="235" t="s">
        <v>19</v>
      </c>
      <c r="BB19" s="236" t="s">
        <v>19</v>
      </c>
      <c r="BC19" s="237" t="s">
        <v>19</v>
      </c>
      <c r="BD19" s="234" t="s">
        <v>19</v>
      </c>
      <c r="BE19" s="235" t="s">
        <v>19</v>
      </c>
      <c r="BF19" s="236" t="s">
        <v>19</v>
      </c>
      <c r="BG19" s="237" t="s">
        <v>19</v>
      </c>
      <c r="BH19" s="167">
        <f t="shared" ref="BH19:BH22" si="10">SUM(L19,P19,T19,X19,AB19,AF19,AJ19,AN19,AR19,AV19,AZ19,BD19)</f>
        <v>0</v>
      </c>
      <c r="BI19" s="231">
        <f t="shared" ref="BI19:BI22" si="11">SUM(M19,Q19,U19,Y19,AC19,AG19,AK19,AO19,AS19,AW19,BA19,BE19)</f>
        <v>0</v>
      </c>
      <c r="BJ19" s="166">
        <f t="shared" ref="BJ19:BJ22" si="12">SUM(N19,R19,V19,Z19,AD19,AH19,AL19,AP19,AT19,AX19,BB19,BF19)</f>
        <v>0</v>
      </c>
      <c r="BK19" s="168">
        <f t="shared" ref="BK19:BK22" si="13">SUM(O19,S19,W19,AA19,AE19,AI19,AM19,AQ19,AU19,AY19,BC19,BG19)</f>
        <v>3</v>
      </c>
      <c r="BL19" s="169">
        <f t="shared" si="9"/>
        <v>3</v>
      </c>
      <c r="BM19" s="206"/>
    </row>
    <row r="20" spans="1:68" x14ac:dyDescent="0.2">
      <c r="A20" s="154">
        <v>13</v>
      </c>
      <c r="B20" s="283"/>
      <c r="C20" s="286"/>
      <c r="D20" s="145" t="s">
        <v>138</v>
      </c>
      <c r="E20" s="214">
        <v>50</v>
      </c>
      <c r="F20" s="170">
        <v>22</v>
      </c>
      <c r="G20" s="170">
        <v>0</v>
      </c>
      <c r="H20" s="170">
        <v>0</v>
      </c>
      <c r="I20" s="146">
        <v>2</v>
      </c>
      <c r="J20" s="146">
        <v>0</v>
      </c>
      <c r="K20" s="155">
        <f t="shared" ref="K20:K22" si="14">E20-F20-G20-H20-I20</f>
        <v>26</v>
      </c>
      <c r="L20" s="171">
        <v>0</v>
      </c>
      <c r="M20" s="230">
        <v>0</v>
      </c>
      <c r="N20" s="170">
        <v>0</v>
      </c>
      <c r="O20" s="172">
        <v>0</v>
      </c>
      <c r="P20" s="171">
        <v>0</v>
      </c>
      <c r="Q20" s="230">
        <v>0</v>
      </c>
      <c r="R20" s="170">
        <v>0</v>
      </c>
      <c r="S20" s="172">
        <v>0</v>
      </c>
      <c r="T20" s="171">
        <v>0</v>
      </c>
      <c r="U20" s="230">
        <v>0</v>
      </c>
      <c r="V20" s="170">
        <v>0</v>
      </c>
      <c r="W20" s="172">
        <v>0</v>
      </c>
      <c r="X20" s="171">
        <v>0</v>
      </c>
      <c r="Y20" s="230">
        <v>0</v>
      </c>
      <c r="Z20" s="170">
        <v>0</v>
      </c>
      <c r="AA20" s="172">
        <v>1</v>
      </c>
      <c r="AB20" s="171" t="s">
        <v>19</v>
      </c>
      <c r="AC20" s="230" t="s">
        <v>19</v>
      </c>
      <c r="AD20" s="170" t="s">
        <v>19</v>
      </c>
      <c r="AE20" s="172" t="s">
        <v>19</v>
      </c>
      <c r="AF20" s="171" t="s">
        <v>19</v>
      </c>
      <c r="AG20" s="230" t="s">
        <v>19</v>
      </c>
      <c r="AH20" s="170" t="s">
        <v>19</v>
      </c>
      <c r="AI20" s="172" t="s">
        <v>19</v>
      </c>
      <c r="AJ20" s="171" t="s">
        <v>19</v>
      </c>
      <c r="AK20" s="230" t="s">
        <v>19</v>
      </c>
      <c r="AL20" s="170" t="s">
        <v>19</v>
      </c>
      <c r="AM20" s="172" t="s">
        <v>19</v>
      </c>
      <c r="AN20" s="171" t="s">
        <v>19</v>
      </c>
      <c r="AO20" s="230" t="s">
        <v>19</v>
      </c>
      <c r="AP20" s="170" t="s">
        <v>19</v>
      </c>
      <c r="AQ20" s="172" t="s">
        <v>19</v>
      </c>
      <c r="AR20" s="171" t="s">
        <v>19</v>
      </c>
      <c r="AS20" s="230" t="s">
        <v>19</v>
      </c>
      <c r="AT20" s="170" t="s">
        <v>19</v>
      </c>
      <c r="AU20" s="172" t="s">
        <v>19</v>
      </c>
      <c r="AV20" s="171" t="s">
        <v>19</v>
      </c>
      <c r="AW20" s="230" t="s">
        <v>19</v>
      </c>
      <c r="AX20" s="170" t="s">
        <v>19</v>
      </c>
      <c r="AY20" s="172" t="s">
        <v>19</v>
      </c>
      <c r="AZ20" s="171" t="s">
        <v>19</v>
      </c>
      <c r="BA20" s="230" t="s">
        <v>19</v>
      </c>
      <c r="BB20" s="170" t="s">
        <v>19</v>
      </c>
      <c r="BC20" s="172" t="s">
        <v>19</v>
      </c>
      <c r="BD20" s="171" t="s">
        <v>19</v>
      </c>
      <c r="BE20" s="230" t="s">
        <v>19</v>
      </c>
      <c r="BF20" s="170" t="s">
        <v>19</v>
      </c>
      <c r="BG20" s="172" t="s">
        <v>19</v>
      </c>
      <c r="BH20" s="171">
        <f t="shared" si="10"/>
        <v>0</v>
      </c>
      <c r="BI20" s="230">
        <f t="shared" si="11"/>
        <v>0</v>
      </c>
      <c r="BJ20" s="170">
        <f t="shared" si="12"/>
        <v>0</v>
      </c>
      <c r="BK20" s="172">
        <f t="shared" si="13"/>
        <v>1</v>
      </c>
      <c r="BL20" s="173">
        <f t="shared" si="9"/>
        <v>1</v>
      </c>
      <c r="BM20" s="206"/>
    </row>
    <row r="21" spans="1:68" x14ac:dyDescent="0.2">
      <c r="A21" s="154">
        <v>14</v>
      </c>
      <c r="B21" s="283"/>
      <c r="C21" s="286"/>
      <c r="D21" s="145" t="s">
        <v>139</v>
      </c>
      <c r="E21" s="214">
        <v>50</v>
      </c>
      <c r="F21" s="170">
        <v>17</v>
      </c>
      <c r="G21" s="170">
        <v>0</v>
      </c>
      <c r="H21" s="170">
        <v>0</v>
      </c>
      <c r="I21" s="146">
        <v>0</v>
      </c>
      <c r="J21" s="146">
        <v>0</v>
      </c>
      <c r="K21" s="155">
        <f t="shared" si="14"/>
        <v>33</v>
      </c>
      <c r="L21" s="171">
        <v>0</v>
      </c>
      <c r="M21" s="230">
        <v>0</v>
      </c>
      <c r="N21" s="170">
        <v>0</v>
      </c>
      <c r="O21" s="172">
        <v>0</v>
      </c>
      <c r="P21" s="171">
        <v>0</v>
      </c>
      <c r="Q21" s="230">
        <v>0</v>
      </c>
      <c r="R21" s="170">
        <v>0</v>
      </c>
      <c r="S21" s="172">
        <v>0</v>
      </c>
      <c r="T21" s="171">
        <v>0</v>
      </c>
      <c r="U21" s="230">
        <v>0</v>
      </c>
      <c r="V21" s="170">
        <v>0</v>
      </c>
      <c r="W21" s="172">
        <v>0</v>
      </c>
      <c r="X21" s="171">
        <v>0</v>
      </c>
      <c r="Y21" s="230">
        <v>0</v>
      </c>
      <c r="Z21" s="170">
        <v>0</v>
      </c>
      <c r="AA21" s="172">
        <v>0</v>
      </c>
      <c r="AB21" s="171" t="s">
        <v>19</v>
      </c>
      <c r="AC21" s="230" t="s">
        <v>19</v>
      </c>
      <c r="AD21" s="170" t="s">
        <v>19</v>
      </c>
      <c r="AE21" s="172" t="s">
        <v>19</v>
      </c>
      <c r="AF21" s="171" t="s">
        <v>19</v>
      </c>
      <c r="AG21" s="230" t="s">
        <v>19</v>
      </c>
      <c r="AH21" s="170" t="s">
        <v>19</v>
      </c>
      <c r="AI21" s="172" t="s">
        <v>19</v>
      </c>
      <c r="AJ21" s="171" t="s">
        <v>19</v>
      </c>
      <c r="AK21" s="230" t="s">
        <v>19</v>
      </c>
      <c r="AL21" s="170" t="s">
        <v>19</v>
      </c>
      <c r="AM21" s="172" t="s">
        <v>19</v>
      </c>
      <c r="AN21" s="171" t="s">
        <v>19</v>
      </c>
      <c r="AO21" s="230" t="s">
        <v>19</v>
      </c>
      <c r="AP21" s="170" t="s">
        <v>19</v>
      </c>
      <c r="AQ21" s="172" t="s">
        <v>19</v>
      </c>
      <c r="AR21" s="171" t="s">
        <v>19</v>
      </c>
      <c r="AS21" s="230" t="s">
        <v>19</v>
      </c>
      <c r="AT21" s="170" t="s">
        <v>19</v>
      </c>
      <c r="AU21" s="172" t="s">
        <v>19</v>
      </c>
      <c r="AV21" s="171" t="s">
        <v>19</v>
      </c>
      <c r="AW21" s="230" t="s">
        <v>19</v>
      </c>
      <c r="AX21" s="170" t="s">
        <v>19</v>
      </c>
      <c r="AY21" s="172" t="s">
        <v>19</v>
      </c>
      <c r="AZ21" s="171" t="s">
        <v>19</v>
      </c>
      <c r="BA21" s="230" t="s">
        <v>19</v>
      </c>
      <c r="BB21" s="170" t="s">
        <v>19</v>
      </c>
      <c r="BC21" s="172" t="s">
        <v>19</v>
      </c>
      <c r="BD21" s="171" t="s">
        <v>19</v>
      </c>
      <c r="BE21" s="230" t="s">
        <v>19</v>
      </c>
      <c r="BF21" s="170" t="s">
        <v>19</v>
      </c>
      <c r="BG21" s="172" t="s">
        <v>19</v>
      </c>
      <c r="BH21" s="171">
        <f t="shared" si="10"/>
        <v>0</v>
      </c>
      <c r="BI21" s="230">
        <f t="shared" si="11"/>
        <v>0</v>
      </c>
      <c r="BJ21" s="170">
        <f t="shared" si="12"/>
        <v>0</v>
      </c>
      <c r="BK21" s="172">
        <f t="shared" si="13"/>
        <v>0</v>
      </c>
      <c r="BL21" s="173">
        <f t="shared" si="9"/>
        <v>0</v>
      </c>
      <c r="BM21" s="206"/>
    </row>
    <row r="22" spans="1:68" x14ac:dyDescent="0.2">
      <c r="A22" s="191">
        <v>15</v>
      </c>
      <c r="B22" s="280"/>
      <c r="C22" s="145" t="s">
        <v>126</v>
      </c>
      <c r="D22" s="192" t="s">
        <v>127</v>
      </c>
      <c r="E22" s="215">
        <v>50</v>
      </c>
      <c r="F22" s="193">
        <v>24</v>
      </c>
      <c r="G22" s="193">
        <v>0</v>
      </c>
      <c r="H22" s="193">
        <v>0</v>
      </c>
      <c r="I22" s="190">
        <v>0</v>
      </c>
      <c r="J22" s="190">
        <v>0</v>
      </c>
      <c r="K22" s="194">
        <f t="shared" si="14"/>
        <v>26</v>
      </c>
      <c r="L22" s="171">
        <v>0</v>
      </c>
      <c r="M22" s="230">
        <v>0</v>
      </c>
      <c r="N22" s="170">
        <v>0</v>
      </c>
      <c r="O22" s="172">
        <v>0</v>
      </c>
      <c r="P22" s="171">
        <v>0</v>
      </c>
      <c r="Q22" s="230">
        <v>0</v>
      </c>
      <c r="R22" s="170">
        <v>0</v>
      </c>
      <c r="S22" s="172">
        <v>1</v>
      </c>
      <c r="T22" s="171">
        <v>0</v>
      </c>
      <c r="U22" s="230">
        <v>0</v>
      </c>
      <c r="V22" s="170">
        <v>0</v>
      </c>
      <c r="W22" s="172">
        <v>0</v>
      </c>
      <c r="X22" s="171">
        <v>0</v>
      </c>
      <c r="Y22" s="230">
        <v>0</v>
      </c>
      <c r="Z22" s="170">
        <v>0</v>
      </c>
      <c r="AA22" s="172">
        <v>2</v>
      </c>
      <c r="AB22" s="171" t="s">
        <v>19</v>
      </c>
      <c r="AC22" s="230" t="s">
        <v>19</v>
      </c>
      <c r="AD22" s="170" t="s">
        <v>19</v>
      </c>
      <c r="AE22" s="172" t="s">
        <v>19</v>
      </c>
      <c r="AF22" s="171" t="s">
        <v>19</v>
      </c>
      <c r="AG22" s="230" t="s">
        <v>19</v>
      </c>
      <c r="AH22" s="170" t="s">
        <v>19</v>
      </c>
      <c r="AI22" s="172" t="s">
        <v>19</v>
      </c>
      <c r="AJ22" s="171" t="s">
        <v>19</v>
      </c>
      <c r="AK22" s="230" t="s">
        <v>19</v>
      </c>
      <c r="AL22" s="170" t="s">
        <v>19</v>
      </c>
      <c r="AM22" s="172" t="s">
        <v>19</v>
      </c>
      <c r="AN22" s="171" t="s">
        <v>19</v>
      </c>
      <c r="AO22" s="230" t="s">
        <v>19</v>
      </c>
      <c r="AP22" s="170" t="s">
        <v>19</v>
      </c>
      <c r="AQ22" s="172" t="s">
        <v>19</v>
      </c>
      <c r="AR22" s="171" t="s">
        <v>19</v>
      </c>
      <c r="AS22" s="230" t="s">
        <v>19</v>
      </c>
      <c r="AT22" s="170" t="s">
        <v>19</v>
      </c>
      <c r="AU22" s="172" t="s">
        <v>19</v>
      </c>
      <c r="AV22" s="171" t="s">
        <v>19</v>
      </c>
      <c r="AW22" s="230" t="s">
        <v>19</v>
      </c>
      <c r="AX22" s="170" t="s">
        <v>19</v>
      </c>
      <c r="AY22" s="172" t="s">
        <v>19</v>
      </c>
      <c r="AZ22" s="171" t="s">
        <v>19</v>
      </c>
      <c r="BA22" s="230" t="s">
        <v>19</v>
      </c>
      <c r="BB22" s="170" t="s">
        <v>19</v>
      </c>
      <c r="BC22" s="172" t="s">
        <v>19</v>
      </c>
      <c r="BD22" s="171" t="s">
        <v>19</v>
      </c>
      <c r="BE22" s="230" t="s">
        <v>19</v>
      </c>
      <c r="BF22" s="170" t="s">
        <v>19</v>
      </c>
      <c r="BG22" s="172" t="s">
        <v>19</v>
      </c>
      <c r="BH22" s="195">
        <f t="shared" si="10"/>
        <v>0</v>
      </c>
      <c r="BI22" s="232">
        <f t="shared" si="11"/>
        <v>0</v>
      </c>
      <c r="BJ22" s="193">
        <f t="shared" si="12"/>
        <v>0</v>
      </c>
      <c r="BK22" s="196">
        <f t="shared" si="13"/>
        <v>3</v>
      </c>
      <c r="BL22" s="197">
        <f t="shared" si="9"/>
        <v>3</v>
      </c>
      <c r="BM22" s="206"/>
    </row>
    <row r="23" spans="1:68" x14ac:dyDescent="0.2">
      <c r="A23" s="156"/>
      <c r="B23" s="284"/>
      <c r="C23" s="159"/>
      <c r="D23" s="187" t="s">
        <v>23</v>
      </c>
      <c r="E23" s="213">
        <f>SUM(E19:E22)</f>
        <v>200</v>
      </c>
      <c r="F23" s="213">
        <f>SUM(F19:F22)</f>
        <v>80</v>
      </c>
      <c r="G23" s="176">
        <f t="shared" ref="G23:W23" si="15">SUM(G19:G22)</f>
        <v>0</v>
      </c>
      <c r="H23" s="176">
        <f t="shared" si="15"/>
        <v>1</v>
      </c>
      <c r="I23" s="176">
        <f t="shared" si="15"/>
        <v>4</v>
      </c>
      <c r="J23" s="176">
        <f t="shared" si="15"/>
        <v>0</v>
      </c>
      <c r="K23" s="176">
        <f t="shared" si="15"/>
        <v>115</v>
      </c>
      <c r="L23" s="175">
        <f t="shared" si="15"/>
        <v>0</v>
      </c>
      <c r="M23" s="176">
        <f t="shared" si="15"/>
        <v>0</v>
      </c>
      <c r="N23" s="176">
        <f t="shared" si="15"/>
        <v>0</v>
      </c>
      <c r="O23" s="177">
        <f t="shared" si="15"/>
        <v>1</v>
      </c>
      <c r="P23" s="175">
        <f t="shared" si="15"/>
        <v>0</v>
      </c>
      <c r="Q23" s="176">
        <f t="shared" si="15"/>
        <v>0</v>
      </c>
      <c r="R23" s="176">
        <f t="shared" si="15"/>
        <v>0</v>
      </c>
      <c r="S23" s="177">
        <f t="shared" si="15"/>
        <v>1</v>
      </c>
      <c r="T23" s="175">
        <f t="shared" si="15"/>
        <v>0</v>
      </c>
      <c r="U23" s="176">
        <f t="shared" si="15"/>
        <v>0</v>
      </c>
      <c r="V23" s="176">
        <f t="shared" si="15"/>
        <v>0</v>
      </c>
      <c r="W23" s="177">
        <f t="shared" si="15"/>
        <v>0</v>
      </c>
      <c r="X23" s="175">
        <f t="shared" ref="X23:BG23" si="16">SUM(X19:X22)</f>
        <v>0</v>
      </c>
      <c r="Y23" s="176">
        <f t="shared" si="16"/>
        <v>0</v>
      </c>
      <c r="Z23" s="176">
        <f t="shared" si="16"/>
        <v>0</v>
      </c>
      <c r="AA23" s="177">
        <f t="shared" si="16"/>
        <v>5</v>
      </c>
      <c r="AB23" s="175">
        <f t="shared" si="16"/>
        <v>0</v>
      </c>
      <c r="AC23" s="176">
        <f t="shared" si="16"/>
        <v>0</v>
      </c>
      <c r="AD23" s="176">
        <f t="shared" si="16"/>
        <v>0</v>
      </c>
      <c r="AE23" s="177">
        <f t="shared" si="16"/>
        <v>0</v>
      </c>
      <c r="AF23" s="175">
        <f t="shared" si="16"/>
        <v>0</v>
      </c>
      <c r="AG23" s="176">
        <f t="shared" si="16"/>
        <v>0</v>
      </c>
      <c r="AH23" s="176">
        <f t="shared" si="16"/>
        <v>0</v>
      </c>
      <c r="AI23" s="177">
        <f t="shared" si="16"/>
        <v>0</v>
      </c>
      <c r="AJ23" s="175">
        <f t="shared" si="16"/>
        <v>0</v>
      </c>
      <c r="AK23" s="176">
        <f t="shared" si="16"/>
        <v>0</v>
      </c>
      <c r="AL23" s="176">
        <f t="shared" si="16"/>
        <v>0</v>
      </c>
      <c r="AM23" s="177">
        <f t="shared" si="16"/>
        <v>0</v>
      </c>
      <c r="AN23" s="175">
        <f t="shared" si="16"/>
        <v>0</v>
      </c>
      <c r="AO23" s="176">
        <f t="shared" si="16"/>
        <v>0</v>
      </c>
      <c r="AP23" s="176">
        <f t="shared" si="16"/>
        <v>0</v>
      </c>
      <c r="AQ23" s="177">
        <f t="shared" si="16"/>
        <v>0</v>
      </c>
      <c r="AR23" s="175">
        <f t="shared" si="16"/>
        <v>0</v>
      </c>
      <c r="AS23" s="176">
        <f t="shared" si="16"/>
        <v>0</v>
      </c>
      <c r="AT23" s="176">
        <f t="shared" si="16"/>
        <v>0</v>
      </c>
      <c r="AU23" s="177">
        <f t="shared" si="16"/>
        <v>0</v>
      </c>
      <c r="AV23" s="175">
        <f t="shared" si="16"/>
        <v>0</v>
      </c>
      <c r="AW23" s="176">
        <f t="shared" si="16"/>
        <v>0</v>
      </c>
      <c r="AX23" s="176">
        <f t="shared" si="16"/>
        <v>0</v>
      </c>
      <c r="AY23" s="177">
        <f t="shared" si="16"/>
        <v>0</v>
      </c>
      <c r="AZ23" s="175">
        <f t="shared" si="16"/>
        <v>0</v>
      </c>
      <c r="BA23" s="176">
        <f t="shared" si="16"/>
        <v>0</v>
      </c>
      <c r="BB23" s="176">
        <f t="shared" si="16"/>
        <v>0</v>
      </c>
      <c r="BC23" s="177">
        <f t="shared" si="16"/>
        <v>0</v>
      </c>
      <c r="BD23" s="175">
        <f t="shared" si="16"/>
        <v>0</v>
      </c>
      <c r="BE23" s="176">
        <f t="shared" si="16"/>
        <v>0</v>
      </c>
      <c r="BF23" s="176">
        <f t="shared" si="16"/>
        <v>0</v>
      </c>
      <c r="BG23" s="177">
        <f t="shared" si="16"/>
        <v>0</v>
      </c>
      <c r="BH23" s="175">
        <f>SUM(BH19:BH22)</f>
        <v>0</v>
      </c>
      <c r="BI23" s="176">
        <f>SUM(BI19:BI22)</f>
        <v>0</v>
      </c>
      <c r="BJ23" s="176">
        <f>SUM(BJ19:BJ22)</f>
        <v>0</v>
      </c>
      <c r="BK23" s="177">
        <f>SUM(BK19:BK22)</f>
        <v>7</v>
      </c>
      <c r="BL23" s="178">
        <f t="shared" si="9"/>
        <v>7</v>
      </c>
      <c r="BM23" s="207"/>
      <c r="BN23" s="152">
        <f>BL23/(G23+K23)*100</f>
        <v>6.0869565217391308</v>
      </c>
    </row>
    <row r="24" spans="1:68" ht="12.75" customHeight="1" x14ac:dyDescent="0.2">
      <c r="A24" s="158">
        <v>16</v>
      </c>
      <c r="B24" s="279" t="s">
        <v>115</v>
      </c>
      <c r="C24" s="161" t="s">
        <v>106</v>
      </c>
      <c r="D24" s="143" t="s">
        <v>104</v>
      </c>
      <c r="E24" s="227">
        <v>19</v>
      </c>
      <c r="F24" s="227">
        <v>16</v>
      </c>
      <c r="G24" s="166">
        <v>0</v>
      </c>
      <c r="H24" s="166">
        <v>0</v>
      </c>
      <c r="I24" s="144">
        <v>2</v>
      </c>
      <c r="J24" s="144">
        <v>0</v>
      </c>
      <c r="K24" s="166">
        <f t="shared" ref="K24:K28" si="17">E24-F24-G24-H24-I24</f>
        <v>1</v>
      </c>
      <c r="L24" s="234">
        <v>0</v>
      </c>
      <c r="M24" s="235">
        <v>0</v>
      </c>
      <c r="N24" s="236">
        <v>0</v>
      </c>
      <c r="O24" s="237">
        <v>0</v>
      </c>
      <c r="P24" s="234">
        <v>0</v>
      </c>
      <c r="Q24" s="235">
        <v>0</v>
      </c>
      <c r="R24" s="236">
        <v>0</v>
      </c>
      <c r="S24" s="237">
        <v>0</v>
      </c>
      <c r="T24" s="234">
        <v>0</v>
      </c>
      <c r="U24" s="235">
        <v>0</v>
      </c>
      <c r="V24" s="236">
        <v>0</v>
      </c>
      <c r="W24" s="237">
        <v>0</v>
      </c>
      <c r="X24" s="234">
        <v>0</v>
      </c>
      <c r="Y24" s="235">
        <v>0</v>
      </c>
      <c r="Z24" s="236">
        <v>0</v>
      </c>
      <c r="AA24" s="237">
        <v>0</v>
      </c>
      <c r="AB24" s="234">
        <v>0</v>
      </c>
      <c r="AC24" s="235">
        <v>0</v>
      </c>
      <c r="AD24" s="236">
        <v>0</v>
      </c>
      <c r="AE24" s="237">
        <v>0</v>
      </c>
      <c r="AF24" s="234" t="s">
        <v>19</v>
      </c>
      <c r="AG24" s="235" t="s">
        <v>19</v>
      </c>
      <c r="AH24" s="236" t="s">
        <v>19</v>
      </c>
      <c r="AI24" s="237" t="s">
        <v>19</v>
      </c>
      <c r="AJ24" s="234" t="s">
        <v>19</v>
      </c>
      <c r="AK24" s="235" t="s">
        <v>19</v>
      </c>
      <c r="AL24" s="236" t="s">
        <v>19</v>
      </c>
      <c r="AM24" s="237" t="s">
        <v>19</v>
      </c>
      <c r="AN24" s="234" t="s">
        <v>19</v>
      </c>
      <c r="AO24" s="235" t="s">
        <v>19</v>
      </c>
      <c r="AP24" s="236" t="s">
        <v>19</v>
      </c>
      <c r="AQ24" s="237" t="s">
        <v>19</v>
      </c>
      <c r="AR24" s="234" t="s">
        <v>19</v>
      </c>
      <c r="AS24" s="235" t="s">
        <v>19</v>
      </c>
      <c r="AT24" s="236" t="s">
        <v>19</v>
      </c>
      <c r="AU24" s="237" t="s">
        <v>19</v>
      </c>
      <c r="AV24" s="234" t="s">
        <v>19</v>
      </c>
      <c r="AW24" s="235" t="s">
        <v>19</v>
      </c>
      <c r="AX24" s="236" t="s">
        <v>19</v>
      </c>
      <c r="AY24" s="237" t="s">
        <v>19</v>
      </c>
      <c r="AZ24" s="234" t="s">
        <v>19</v>
      </c>
      <c r="BA24" s="235" t="s">
        <v>19</v>
      </c>
      <c r="BB24" s="236" t="s">
        <v>19</v>
      </c>
      <c r="BC24" s="237" t="s">
        <v>19</v>
      </c>
      <c r="BD24" s="234" t="s">
        <v>19</v>
      </c>
      <c r="BE24" s="235" t="s">
        <v>19</v>
      </c>
      <c r="BF24" s="236" t="s">
        <v>19</v>
      </c>
      <c r="BG24" s="237" t="s">
        <v>19</v>
      </c>
      <c r="BH24" s="167">
        <f t="shared" ref="BH24:BH28" si="18">SUM(L24,P24,T24,X24,AB24,AF24,AJ24,AN24,AR24,AV24,AZ24,BD24)</f>
        <v>0</v>
      </c>
      <c r="BI24" s="231">
        <f t="shared" ref="BI24:BI28" si="19">SUM(M24,Q24,U24,Y24,AC24,AG24,AK24,AO24,AS24,AW24,BA24,BE24)</f>
        <v>0</v>
      </c>
      <c r="BJ24" s="166">
        <f t="shared" ref="BJ24:BJ28" si="20">SUM(N24,R24,V24,Z24,AD24,AH24,AL24,AP24,AT24,AX24,BB24,BF24)</f>
        <v>0</v>
      </c>
      <c r="BK24" s="168">
        <f t="shared" ref="BK24:BK28" si="21">SUM(O24,S24,W24,AA24,AE24,AI24,AM24,AQ24,AU24,AY24,BC24,BG24)</f>
        <v>0</v>
      </c>
      <c r="BL24" s="169">
        <f t="shared" si="9"/>
        <v>0</v>
      </c>
      <c r="BM24" s="206"/>
      <c r="BP24" s="198"/>
    </row>
    <row r="25" spans="1:68" x14ac:dyDescent="0.2">
      <c r="A25" s="199">
        <v>17</v>
      </c>
      <c r="B25" s="287"/>
      <c r="C25" s="200" t="s">
        <v>106</v>
      </c>
      <c r="D25" s="201" t="s">
        <v>134</v>
      </c>
      <c r="E25" s="155">
        <v>31</v>
      </c>
      <c r="F25" s="155">
        <v>30</v>
      </c>
      <c r="G25" s="170">
        <v>0</v>
      </c>
      <c r="H25" s="170">
        <v>0</v>
      </c>
      <c r="I25" s="146">
        <v>0</v>
      </c>
      <c r="J25" s="146">
        <v>0</v>
      </c>
      <c r="K25" s="170">
        <f t="shared" si="17"/>
        <v>1</v>
      </c>
      <c r="L25" s="171">
        <v>0</v>
      </c>
      <c r="M25" s="230">
        <v>0</v>
      </c>
      <c r="N25" s="170">
        <v>0</v>
      </c>
      <c r="O25" s="172">
        <v>0</v>
      </c>
      <c r="P25" s="171">
        <v>0</v>
      </c>
      <c r="Q25" s="230">
        <v>0</v>
      </c>
      <c r="R25" s="170">
        <v>0</v>
      </c>
      <c r="S25" s="172">
        <v>0</v>
      </c>
      <c r="T25" s="171">
        <v>0</v>
      </c>
      <c r="U25" s="230">
        <v>0</v>
      </c>
      <c r="V25" s="170">
        <v>0</v>
      </c>
      <c r="W25" s="172">
        <v>0</v>
      </c>
      <c r="X25" s="171">
        <v>0</v>
      </c>
      <c r="Y25" s="230">
        <v>0</v>
      </c>
      <c r="Z25" s="170">
        <v>0</v>
      </c>
      <c r="AA25" s="172">
        <v>1</v>
      </c>
      <c r="AB25" s="171">
        <v>0</v>
      </c>
      <c r="AC25" s="230">
        <v>0</v>
      </c>
      <c r="AD25" s="170">
        <v>0</v>
      </c>
      <c r="AE25" s="172">
        <v>0</v>
      </c>
      <c r="AF25" s="171" t="s">
        <v>19</v>
      </c>
      <c r="AG25" s="230" t="s">
        <v>19</v>
      </c>
      <c r="AH25" s="170" t="s">
        <v>19</v>
      </c>
      <c r="AI25" s="172" t="s">
        <v>19</v>
      </c>
      <c r="AJ25" s="171" t="s">
        <v>19</v>
      </c>
      <c r="AK25" s="230" t="s">
        <v>19</v>
      </c>
      <c r="AL25" s="170" t="s">
        <v>19</v>
      </c>
      <c r="AM25" s="172" t="s">
        <v>19</v>
      </c>
      <c r="AN25" s="171" t="s">
        <v>19</v>
      </c>
      <c r="AO25" s="230" t="s">
        <v>19</v>
      </c>
      <c r="AP25" s="170" t="s">
        <v>19</v>
      </c>
      <c r="AQ25" s="172" t="s">
        <v>19</v>
      </c>
      <c r="AR25" s="171" t="s">
        <v>19</v>
      </c>
      <c r="AS25" s="230" t="s">
        <v>19</v>
      </c>
      <c r="AT25" s="170" t="s">
        <v>19</v>
      </c>
      <c r="AU25" s="172" t="s">
        <v>19</v>
      </c>
      <c r="AV25" s="171" t="s">
        <v>19</v>
      </c>
      <c r="AW25" s="230" t="s">
        <v>19</v>
      </c>
      <c r="AX25" s="170" t="s">
        <v>19</v>
      </c>
      <c r="AY25" s="172" t="s">
        <v>19</v>
      </c>
      <c r="AZ25" s="171" t="s">
        <v>19</v>
      </c>
      <c r="BA25" s="230" t="s">
        <v>19</v>
      </c>
      <c r="BB25" s="170" t="s">
        <v>19</v>
      </c>
      <c r="BC25" s="172" t="s">
        <v>19</v>
      </c>
      <c r="BD25" s="171" t="s">
        <v>19</v>
      </c>
      <c r="BE25" s="230" t="s">
        <v>19</v>
      </c>
      <c r="BF25" s="170" t="s">
        <v>19</v>
      </c>
      <c r="BG25" s="172" t="s">
        <v>19</v>
      </c>
      <c r="BH25" s="203">
        <f t="shared" si="18"/>
        <v>0</v>
      </c>
      <c r="BI25" s="233">
        <f t="shared" si="19"/>
        <v>0</v>
      </c>
      <c r="BJ25" s="202">
        <f t="shared" si="20"/>
        <v>0</v>
      </c>
      <c r="BK25" s="204">
        <f t="shared" si="21"/>
        <v>1</v>
      </c>
      <c r="BL25" s="205">
        <f t="shared" si="9"/>
        <v>1</v>
      </c>
      <c r="BM25" s="206"/>
      <c r="BP25" s="198"/>
    </row>
    <row r="26" spans="1:68" x14ac:dyDescent="0.2">
      <c r="A26" s="154">
        <v>18</v>
      </c>
      <c r="B26" s="283"/>
      <c r="C26" s="147" t="s">
        <v>116</v>
      </c>
      <c r="D26" s="145" t="s">
        <v>130</v>
      </c>
      <c r="E26" s="214">
        <v>50</v>
      </c>
      <c r="F26" s="214">
        <v>19</v>
      </c>
      <c r="G26" s="170">
        <v>0</v>
      </c>
      <c r="H26" s="170">
        <v>0</v>
      </c>
      <c r="I26" s="146">
        <v>1</v>
      </c>
      <c r="J26" s="146">
        <v>0</v>
      </c>
      <c r="K26" s="170">
        <f t="shared" si="17"/>
        <v>30</v>
      </c>
      <c r="L26" s="171">
        <v>0</v>
      </c>
      <c r="M26" s="230">
        <v>0</v>
      </c>
      <c r="N26" s="170">
        <v>0</v>
      </c>
      <c r="O26" s="172">
        <v>1</v>
      </c>
      <c r="P26" s="171">
        <v>0</v>
      </c>
      <c r="Q26" s="230">
        <v>0</v>
      </c>
      <c r="R26" s="170">
        <v>0</v>
      </c>
      <c r="S26" s="172">
        <v>0</v>
      </c>
      <c r="T26" s="171">
        <v>0</v>
      </c>
      <c r="U26" s="230">
        <v>0</v>
      </c>
      <c r="V26" s="170">
        <v>0</v>
      </c>
      <c r="W26" s="172">
        <v>0</v>
      </c>
      <c r="X26" s="171">
        <v>0</v>
      </c>
      <c r="Y26" s="230">
        <v>0</v>
      </c>
      <c r="Z26" s="170">
        <v>0</v>
      </c>
      <c r="AA26" s="172">
        <v>1</v>
      </c>
      <c r="AB26" s="171">
        <v>0</v>
      </c>
      <c r="AC26" s="230">
        <v>0</v>
      </c>
      <c r="AD26" s="170">
        <v>0</v>
      </c>
      <c r="AE26" s="172">
        <v>0</v>
      </c>
      <c r="AF26" s="171" t="s">
        <v>19</v>
      </c>
      <c r="AG26" s="230" t="s">
        <v>19</v>
      </c>
      <c r="AH26" s="170" t="s">
        <v>19</v>
      </c>
      <c r="AI26" s="172" t="s">
        <v>19</v>
      </c>
      <c r="AJ26" s="171" t="s">
        <v>19</v>
      </c>
      <c r="AK26" s="230" t="s">
        <v>19</v>
      </c>
      <c r="AL26" s="170" t="s">
        <v>19</v>
      </c>
      <c r="AM26" s="172" t="s">
        <v>19</v>
      </c>
      <c r="AN26" s="171" t="s">
        <v>19</v>
      </c>
      <c r="AO26" s="230" t="s">
        <v>19</v>
      </c>
      <c r="AP26" s="170" t="s">
        <v>19</v>
      </c>
      <c r="AQ26" s="172" t="s">
        <v>19</v>
      </c>
      <c r="AR26" s="171" t="s">
        <v>19</v>
      </c>
      <c r="AS26" s="230" t="s">
        <v>19</v>
      </c>
      <c r="AT26" s="170" t="s">
        <v>19</v>
      </c>
      <c r="AU26" s="172" t="s">
        <v>19</v>
      </c>
      <c r="AV26" s="171" t="s">
        <v>19</v>
      </c>
      <c r="AW26" s="230" t="s">
        <v>19</v>
      </c>
      <c r="AX26" s="170" t="s">
        <v>19</v>
      </c>
      <c r="AY26" s="172" t="s">
        <v>19</v>
      </c>
      <c r="AZ26" s="171" t="s">
        <v>19</v>
      </c>
      <c r="BA26" s="230" t="s">
        <v>19</v>
      </c>
      <c r="BB26" s="170" t="s">
        <v>19</v>
      </c>
      <c r="BC26" s="172" t="s">
        <v>19</v>
      </c>
      <c r="BD26" s="171" t="s">
        <v>19</v>
      </c>
      <c r="BE26" s="230" t="s">
        <v>19</v>
      </c>
      <c r="BF26" s="170" t="s">
        <v>19</v>
      </c>
      <c r="BG26" s="172" t="s">
        <v>19</v>
      </c>
      <c r="BH26" s="171">
        <f t="shared" si="18"/>
        <v>0</v>
      </c>
      <c r="BI26" s="230">
        <f t="shared" si="19"/>
        <v>0</v>
      </c>
      <c r="BJ26" s="170">
        <f t="shared" si="20"/>
        <v>0</v>
      </c>
      <c r="BK26" s="172">
        <f t="shared" si="21"/>
        <v>2</v>
      </c>
      <c r="BL26" s="173">
        <f t="shared" si="9"/>
        <v>2</v>
      </c>
      <c r="BM26" s="206"/>
    </row>
    <row r="27" spans="1:68" x14ac:dyDescent="0.2">
      <c r="A27" s="154">
        <v>19</v>
      </c>
      <c r="B27" s="283"/>
      <c r="C27" s="147" t="s">
        <v>129</v>
      </c>
      <c r="D27" s="145" t="s">
        <v>135</v>
      </c>
      <c r="E27" s="214">
        <v>60</v>
      </c>
      <c r="F27" s="214">
        <v>26</v>
      </c>
      <c r="G27" s="170">
        <v>0</v>
      </c>
      <c r="H27" s="170">
        <v>0</v>
      </c>
      <c r="I27" s="146">
        <v>0</v>
      </c>
      <c r="J27" s="146">
        <v>0</v>
      </c>
      <c r="K27" s="170">
        <f t="shared" si="17"/>
        <v>34</v>
      </c>
      <c r="L27" s="171">
        <v>0</v>
      </c>
      <c r="M27" s="230">
        <v>0</v>
      </c>
      <c r="N27" s="170">
        <v>0</v>
      </c>
      <c r="O27" s="172">
        <v>1</v>
      </c>
      <c r="P27" s="171">
        <v>0</v>
      </c>
      <c r="Q27" s="230">
        <v>0</v>
      </c>
      <c r="R27" s="170">
        <v>0</v>
      </c>
      <c r="S27" s="172">
        <v>0</v>
      </c>
      <c r="T27" s="171">
        <v>0</v>
      </c>
      <c r="U27" s="230">
        <v>0</v>
      </c>
      <c r="V27" s="170">
        <v>0</v>
      </c>
      <c r="W27" s="172">
        <v>3</v>
      </c>
      <c r="X27" s="171">
        <v>0</v>
      </c>
      <c r="Y27" s="230">
        <v>0</v>
      </c>
      <c r="Z27" s="170">
        <v>0</v>
      </c>
      <c r="AA27" s="172">
        <v>4</v>
      </c>
      <c r="AB27" s="171">
        <v>0</v>
      </c>
      <c r="AC27" s="230">
        <v>0</v>
      </c>
      <c r="AD27" s="170">
        <v>0</v>
      </c>
      <c r="AE27" s="172">
        <v>2</v>
      </c>
      <c r="AF27" s="171" t="s">
        <v>19</v>
      </c>
      <c r="AG27" s="230" t="s">
        <v>19</v>
      </c>
      <c r="AH27" s="170" t="s">
        <v>19</v>
      </c>
      <c r="AI27" s="172" t="s">
        <v>19</v>
      </c>
      <c r="AJ27" s="171" t="s">
        <v>19</v>
      </c>
      <c r="AK27" s="230" t="s">
        <v>19</v>
      </c>
      <c r="AL27" s="170" t="s">
        <v>19</v>
      </c>
      <c r="AM27" s="172" t="s">
        <v>19</v>
      </c>
      <c r="AN27" s="171" t="s">
        <v>19</v>
      </c>
      <c r="AO27" s="230" t="s">
        <v>19</v>
      </c>
      <c r="AP27" s="170" t="s">
        <v>19</v>
      </c>
      <c r="AQ27" s="172" t="s">
        <v>19</v>
      </c>
      <c r="AR27" s="171" t="s">
        <v>19</v>
      </c>
      <c r="AS27" s="230" t="s">
        <v>19</v>
      </c>
      <c r="AT27" s="170" t="s">
        <v>19</v>
      </c>
      <c r="AU27" s="172" t="s">
        <v>19</v>
      </c>
      <c r="AV27" s="171" t="s">
        <v>19</v>
      </c>
      <c r="AW27" s="230" t="s">
        <v>19</v>
      </c>
      <c r="AX27" s="170" t="s">
        <v>19</v>
      </c>
      <c r="AY27" s="172" t="s">
        <v>19</v>
      </c>
      <c r="AZ27" s="171" t="s">
        <v>19</v>
      </c>
      <c r="BA27" s="230" t="s">
        <v>19</v>
      </c>
      <c r="BB27" s="170" t="s">
        <v>19</v>
      </c>
      <c r="BC27" s="172" t="s">
        <v>19</v>
      </c>
      <c r="BD27" s="171" t="s">
        <v>19</v>
      </c>
      <c r="BE27" s="230" t="s">
        <v>19</v>
      </c>
      <c r="BF27" s="170" t="s">
        <v>19</v>
      </c>
      <c r="BG27" s="172" t="s">
        <v>19</v>
      </c>
      <c r="BH27" s="171">
        <f t="shared" si="18"/>
        <v>0</v>
      </c>
      <c r="BI27" s="230">
        <f t="shared" si="19"/>
        <v>0</v>
      </c>
      <c r="BJ27" s="170">
        <f t="shared" si="20"/>
        <v>0</v>
      </c>
      <c r="BK27" s="172">
        <f t="shared" si="21"/>
        <v>10</v>
      </c>
      <c r="BL27" s="173">
        <f t="shared" si="9"/>
        <v>10</v>
      </c>
      <c r="BM27" s="206"/>
    </row>
    <row r="28" spans="1:68" x14ac:dyDescent="0.2">
      <c r="A28" s="154">
        <v>20</v>
      </c>
      <c r="B28" s="283"/>
      <c r="C28" s="147" t="s">
        <v>117</v>
      </c>
      <c r="D28" s="145" t="s">
        <v>105</v>
      </c>
      <c r="E28" s="214">
        <v>50</v>
      </c>
      <c r="F28" s="214">
        <v>20</v>
      </c>
      <c r="G28" s="170">
        <v>0</v>
      </c>
      <c r="H28" s="170">
        <v>0</v>
      </c>
      <c r="I28" s="146">
        <v>0</v>
      </c>
      <c r="J28" s="146">
        <v>0</v>
      </c>
      <c r="K28" s="170">
        <f t="shared" si="17"/>
        <v>30</v>
      </c>
      <c r="L28" s="171">
        <v>0</v>
      </c>
      <c r="M28" s="230">
        <v>0</v>
      </c>
      <c r="N28" s="170">
        <v>0</v>
      </c>
      <c r="O28" s="172">
        <v>0</v>
      </c>
      <c r="P28" s="171">
        <v>0</v>
      </c>
      <c r="Q28" s="230">
        <v>0</v>
      </c>
      <c r="R28" s="170">
        <v>0</v>
      </c>
      <c r="S28" s="172">
        <v>1</v>
      </c>
      <c r="T28" s="171">
        <v>0</v>
      </c>
      <c r="U28" s="230">
        <v>0</v>
      </c>
      <c r="V28" s="170">
        <v>0</v>
      </c>
      <c r="W28" s="172">
        <v>3</v>
      </c>
      <c r="X28" s="171">
        <v>0</v>
      </c>
      <c r="Y28" s="230">
        <v>0</v>
      </c>
      <c r="Z28" s="170">
        <v>0</v>
      </c>
      <c r="AA28" s="172">
        <v>0</v>
      </c>
      <c r="AB28" s="171">
        <v>0</v>
      </c>
      <c r="AC28" s="230">
        <v>0</v>
      </c>
      <c r="AD28" s="170">
        <v>0</v>
      </c>
      <c r="AE28" s="172">
        <v>0</v>
      </c>
      <c r="AF28" s="171" t="s">
        <v>19</v>
      </c>
      <c r="AG28" s="230" t="s">
        <v>19</v>
      </c>
      <c r="AH28" s="170" t="s">
        <v>19</v>
      </c>
      <c r="AI28" s="172" t="s">
        <v>19</v>
      </c>
      <c r="AJ28" s="171" t="s">
        <v>19</v>
      </c>
      <c r="AK28" s="230" t="s">
        <v>19</v>
      </c>
      <c r="AL28" s="170" t="s">
        <v>19</v>
      </c>
      <c r="AM28" s="172" t="s">
        <v>19</v>
      </c>
      <c r="AN28" s="171" t="s">
        <v>19</v>
      </c>
      <c r="AO28" s="230" t="s">
        <v>19</v>
      </c>
      <c r="AP28" s="170" t="s">
        <v>19</v>
      </c>
      <c r="AQ28" s="172" t="s">
        <v>19</v>
      </c>
      <c r="AR28" s="171" t="s">
        <v>19</v>
      </c>
      <c r="AS28" s="230" t="s">
        <v>19</v>
      </c>
      <c r="AT28" s="170" t="s">
        <v>19</v>
      </c>
      <c r="AU28" s="172" t="s">
        <v>19</v>
      </c>
      <c r="AV28" s="171" t="s">
        <v>19</v>
      </c>
      <c r="AW28" s="230" t="s">
        <v>19</v>
      </c>
      <c r="AX28" s="170" t="s">
        <v>19</v>
      </c>
      <c r="AY28" s="172" t="s">
        <v>19</v>
      </c>
      <c r="AZ28" s="171" t="s">
        <v>19</v>
      </c>
      <c r="BA28" s="230" t="s">
        <v>19</v>
      </c>
      <c r="BB28" s="170" t="s">
        <v>19</v>
      </c>
      <c r="BC28" s="172" t="s">
        <v>19</v>
      </c>
      <c r="BD28" s="171" t="s">
        <v>19</v>
      </c>
      <c r="BE28" s="230" t="s">
        <v>19</v>
      </c>
      <c r="BF28" s="170" t="s">
        <v>19</v>
      </c>
      <c r="BG28" s="172" t="s">
        <v>19</v>
      </c>
      <c r="BH28" s="171">
        <f t="shared" si="18"/>
        <v>0</v>
      </c>
      <c r="BI28" s="230">
        <f t="shared" si="19"/>
        <v>0</v>
      </c>
      <c r="BJ28" s="170">
        <f t="shared" si="20"/>
        <v>0</v>
      </c>
      <c r="BK28" s="172">
        <f t="shared" si="21"/>
        <v>4</v>
      </c>
      <c r="BL28" s="173">
        <f t="shared" si="9"/>
        <v>4</v>
      </c>
      <c r="BM28" s="206"/>
    </row>
    <row r="29" spans="1:68" x14ac:dyDescent="0.2">
      <c r="A29" s="156"/>
      <c r="B29" s="284"/>
      <c r="C29" s="159"/>
      <c r="D29" s="187" t="s">
        <v>23</v>
      </c>
      <c r="E29" s="213">
        <f>SUM(E24:E28)</f>
        <v>210</v>
      </c>
      <c r="F29" s="213">
        <f>SUM(F24:F28)</f>
        <v>111</v>
      </c>
      <c r="G29" s="176">
        <f t="shared" ref="G29:W29" si="22">SUM(G24:G28)</f>
        <v>0</v>
      </c>
      <c r="H29" s="176">
        <f t="shared" si="22"/>
        <v>0</v>
      </c>
      <c r="I29" s="176">
        <f t="shared" si="22"/>
        <v>3</v>
      </c>
      <c r="J29" s="176">
        <f t="shared" si="22"/>
        <v>0</v>
      </c>
      <c r="K29" s="176">
        <f t="shared" si="22"/>
        <v>96</v>
      </c>
      <c r="L29" s="175">
        <f t="shared" si="22"/>
        <v>0</v>
      </c>
      <c r="M29" s="176">
        <f t="shared" si="22"/>
        <v>0</v>
      </c>
      <c r="N29" s="176">
        <f t="shared" si="22"/>
        <v>0</v>
      </c>
      <c r="O29" s="177">
        <f t="shared" si="22"/>
        <v>2</v>
      </c>
      <c r="P29" s="175">
        <f t="shared" si="22"/>
        <v>0</v>
      </c>
      <c r="Q29" s="176">
        <f t="shared" si="22"/>
        <v>0</v>
      </c>
      <c r="R29" s="176">
        <f t="shared" si="22"/>
        <v>0</v>
      </c>
      <c r="S29" s="177">
        <f t="shared" si="22"/>
        <v>1</v>
      </c>
      <c r="T29" s="175">
        <f t="shared" si="22"/>
        <v>0</v>
      </c>
      <c r="U29" s="176">
        <f t="shared" si="22"/>
        <v>0</v>
      </c>
      <c r="V29" s="176">
        <f t="shared" si="22"/>
        <v>0</v>
      </c>
      <c r="W29" s="177">
        <f t="shared" si="22"/>
        <v>6</v>
      </c>
      <c r="X29" s="175">
        <f t="shared" ref="X29:BG29" si="23">SUM(X24:X28)</f>
        <v>0</v>
      </c>
      <c r="Y29" s="176">
        <f t="shared" si="23"/>
        <v>0</v>
      </c>
      <c r="Z29" s="176">
        <f t="shared" si="23"/>
        <v>0</v>
      </c>
      <c r="AA29" s="177">
        <f t="shared" si="23"/>
        <v>6</v>
      </c>
      <c r="AB29" s="175">
        <f t="shared" si="23"/>
        <v>0</v>
      </c>
      <c r="AC29" s="176">
        <f t="shared" si="23"/>
        <v>0</v>
      </c>
      <c r="AD29" s="176">
        <f t="shared" si="23"/>
        <v>0</v>
      </c>
      <c r="AE29" s="177">
        <f t="shared" si="23"/>
        <v>2</v>
      </c>
      <c r="AF29" s="175">
        <f t="shared" si="23"/>
        <v>0</v>
      </c>
      <c r="AG29" s="176">
        <f t="shared" si="23"/>
        <v>0</v>
      </c>
      <c r="AH29" s="176">
        <f t="shared" si="23"/>
        <v>0</v>
      </c>
      <c r="AI29" s="177">
        <f t="shared" si="23"/>
        <v>0</v>
      </c>
      <c r="AJ29" s="175">
        <f t="shared" si="23"/>
        <v>0</v>
      </c>
      <c r="AK29" s="176">
        <f t="shared" si="23"/>
        <v>0</v>
      </c>
      <c r="AL29" s="176">
        <f t="shared" si="23"/>
        <v>0</v>
      </c>
      <c r="AM29" s="177">
        <f t="shared" si="23"/>
        <v>0</v>
      </c>
      <c r="AN29" s="175">
        <f t="shared" si="23"/>
        <v>0</v>
      </c>
      <c r="AO29" s="176">
        <f t="shared" si="23"/>
        <v>0</v>
      </c>
      <c r="AP29" s="176">
        <f t="shared" si="23"/>
        <v>0</v>
      </c>
      <c r="AQ29" s="177">
        <f t="shared" si="23"/>
        <v>0</v>
      </c>
      <c r="AR29" s="175">
        <f t="shared" si="23"/>
        <v>0</v>
      </c>
      <c r="AS29" s="176">
        <f t="shared" si="23"/>
        <v>0</v>
      </c>
      <c r="AT29" s="176">
        <f t="shared" si="23"/>
        <v>0</v>
      </c>
      <c r="AU29" s="177">
        <f t="shared" si="23"/>
        <v>0</v>
      </c>
      <c r="AV29" s="175">
        <f t="shared" si="23"/>
        <v>0</v>
      </c>
      <c r="AW29" s="176">
        <f t="shared" si="23"/>
        <v>0</v>
      </c>
      <c r="AX29" s="176">
        <f t="shared" si="23"/>
        <v>0</v>
      </c>
      <c r="AY29" s="177">
        <f t="shared" si="23"/>
        <v>0</v>
      </c>
      <c r="AZ29" s="175">
        <f t="shared" si="23"/>
        <v>0</v>
      </c>
      <c r="BA29" s="176">
        <f t="shared" si="23"/>
        <v>0</v>
      </c>
      <c r="BB29" s="176">
        <f t="shared" si="23"/>
        <v>0</v>
      </c>
      <c r="BC29" s="177">
        <f t="shared" si="23"/>
        <v>0</v>
      </c>
      <c r="BD29" s="175">
        <f t="shared" si="23"/>
        <v>0</v>
      </c>
      <c r="BE29" s="176">
        <f t="shared" si="23"/>
        <v>0</v>
      </c>
      <c r="BF29" s="176">
        <f t="shared" si="23"/>
        <v>0</v>
      </c>
      <c r="BG29" s="177">
        <f t="shared" si="23"/>
        <v>0</v>
      </c>
      <c r="BH29" s="175">
        <f>SUM(BH24:BH28)</f>
        <v>0</v>
      </c>
      <c r="BI29" s="176">
        <f>SUM(BI24:BI28)</f>
        <v>0</v>
      </c>
      <c r="BJ29" s="176">
        <f>SUM(BJ24:BJ28)</f>
        <v>0</v>
      </c>
      <c r="BK29" s="177">
        <f>SUM(BK24:BK28)</f>
        <v>17</v>
      </c>
      <c r="BL29" s="178">
        <f t="shared" ref="BL29:BL38" si="24">SUM(BH29:BK29)</f>
        <v>17</v>
      </c>
      <c r="BM29" s="207"/>
      <c r="BN29" s="152">
        <f>BL29/(G29+K29)*100</f>
        <v>17.708333333333336</v>
      </c>
    </row>
    <row r="30" spans="1:68" x14ac:dyDescent="0.2">
      <c r="A30" s="158">
        <v>21</v>
      </c>
      <c r="B30" s="279" t="s">
        <v>18</v>
      </c>
      <c r="C30" s="143" t="s">
        <v>109</v>
      </c>
      <c r="D30" s="143" t="s">
        <v>107</v>
      </c>
      <c r="E30" s="160">
        <v>50</v>
      </c>
      <c r="F30" s="160">
        <v>46</v>
      </c>
      <c r="G30" s="166">
        <v>0</v>
      </c>
      <c r="H30" s="166">
        <v>0</v>
      </c>
      <c r="I30" s="144">
        <v>2</v>
      </c>
      <c r="J30" s="144">
        <v>0</v>
      </c>
      <c r="K30" s="166">
        <f t="shared" ref="K30:K32" si="25">E30-F30-G30-H30-I30</f>
        <v>2</v>
      </c>
      <c r="L30" s="234">
        <v>0</v>
      </c>
      <c r="M30" s="235">
        <v>0</v>
      </c>
      <c r="N30" s="236">
        <v>0</v>
      </c>
      <c r="O30" s="237">
        <v>4</v>
      </c>
      <c r="P30" s="234">
        <v>0</v>
      </c>
      <c r="Q30" s="235">
        <v>0</v>
      </c>
      <c r="R30" s="236">
        <v>0</v>
      </c>
      <c r="S30" s="237">
        <v>0</v>
      </c>
      <c r="T30" s="234">
        <v>0</v>
      </c>
      <c r="U30" s="235">
        <v>0</v>
      </c>
      <c r="V30" s="236">
        <v>0</v>
      </c>
      <c r="W30" s="237">
        <v>0</v>
      </c>
      <c r="X30" s="234">
        <v>0</v>
      </c>
      <c r="Y30" s="235">
        <v>0</v>
      </c>
      <c r="Z30" s="236">
        <v>0</v>
      </c>
      <c r="AA30" s="237">
        <v>0</v>
      </c>
      <c r="AB30" s="234" t="s">
        <v>19</v>
      </c>
      <c r="AC30" s="235" t="s">
        <v>19</v>
      </c>
      <c r="AD30" s="236" t="s">
        <v>19</v>
      </c>
      <c r="AE30" s="237" t="s">
        <v>19</v>
      </c>
      <c r="AF30" s="234" t="s">
        <v>19</v>
      </c>
      <c r="AG30" s="235" t="s">
        <v>19</v>
      </c>
      <c r="AH30" s="236" t="s">
        <v>19</v>
      </c>
      <c r="AI30" s="237" t="s">
        <v>19</v>
      </c>
      <c r="AJ30" s="234" t="s">
        <v>19</v>
      </c>
      <c r="AK30" s="235" t="s">
        <v>19</v>
      </c>
      <c r="AL30" s="236" t="s">
        <v>19</v>
      </c>
      <c r="AM30" s="237" t="s">
        <v>19</v>
      </c>
      <c r="AN30" s="234" t="s">
        <v>19</v>
      </c>
      <c r="AO30" s="235" t="s">
        <v>19</v>
      </c>
      <c r="AP30" s="236" t="s">
        <v>19</v>
      </c>
      <c r="AQ30" s="237" t="s">
        <v>19</v>
      </c>
      <c r="AR30" s="234" t="s">
        <v>19</v>
      </c>
      <c r="AS30" s="235" t="s">
        <v>19</v>
      </c>
      <c r="AT30" s="236" t="s">
        <v>19</v>
      </c>
      <c r="AU30" s="237" t="s">
        <v>19</v>
      </c>
      <c r="AV30" s="234" t="s">
        <v>19</v>
      </c>
      <c r="AW30" s="235" t="s">
        <v>19</v>
      </c>
      <c r="AX30" s="236" t="s">
        <v>19</v>
      </c>
      <c r="AY30" s="237" t="s">
        <v>19</v>
      </c>
      <c r="AZ30" s="234" t="s">
        <v>19</v>
      </c>
      <c r="BA30" s="235" t="s">
        <v>19</v>
      </c>
      <c r="BB30" s="236" t="s">
        <v>19</v>
      </c>
      <c r="BC30" s="237" t="s">
        <v>19</v>
      </c>
      <c r="BD30" s="234" t="s">
        <v>19</v>
      </c>
      <c r="BE30" s="235" t="s">
        <v>19</v>
      </c>
      <c r="BF30" s="236" t="s">
        <v>19</v>
      </c>
      <c r="BG30" s="237" t="s">
        <v>19</v>
      </c>
      <c r="BH30" s="167">
        <f t="shared" ref="BH30:BH32" si="26">SUM(L30,P30,T30,X30,AB30,AF30,AJ30,AN30,AR30,AV30,AZ30,BD30)</f>
        <v>0</v>
      </c>
      <c r="BI30" s="231">
        <f t="shared" ref="BI30:BI32" si="27">SUM(M30,Q30,U30,Y30,AC30,AG30,AK30,AO30,AS30,AW30,BA30,BE30)</f>
        <v>0</v>
      </c>
      <c r="BJ30" s="166">
        <f t="shared" ref="BJ30:BJ32" si="28">SUM(N30,R30,V30,Z30,AD30,AH30,AL30,AP30,AT30,AX30,BB30,BF30)</f>
        <v>0</v>
      </c>
      <c r="BK30" s="168">
        <f t="shared" ref="BK30:BK32" si="29">SUM(O30,S30,W30,AA30,AE30,AI30,AM30,AQ30,AU30,AY30,BC30,BG30)</f>
        <v>4</v>
      </c>
      <c r="BL30" s="169">
        <f t="shared" si="24"/>
        <v>4</v>
      </c>
      <c r="BM30" s="206"/>
    </row>
    <row r="31" spans="1:68" x14ac:dyDescent="0.2">
      <c r="A31" s="199">
        <v>22</v>
      </c>
      <c r="B31" s="287"/>
      <c r="C31" s="201" t="s">
        <v>132</v>
      </c>
      <c r="D31" s="201" t="s">
        <v>133</v>
      </c>
      <c r="E31" s="214">
        <v>50</v>
      </c>
      <c r="F31" s="214">
        <v>22</v>
      </c>
      <c r="G31" s="170">
        <v>0</v>
      </c>
      <c r="H31" s="170">
        <v>0</v>
      </c>
      <c r="I31" s="146">
        <v>0</v>
      </c>
      <c r="J31" s="146">
        <v>0</v>
      </c>
      <c r="K31" s="170">
        <f t="shared" si="25"/>
        <v>28</v>
      </c>
      <c r="L31" s="171">
        <v>0</v>
      </c>
      <c r="M31" s="230">
        <v>0</v>
      </c>
      <c r="N31" s="170">
        <v>0</v>
      </c>
      <c r="O31" s="172">
        <v>0</v>
      </c>
      <c r="P31" s="171">
        <v>0</v>
      </c>
      <c r="Q31" s="230">
        <v>0</v>
      </c>
      <c r="R31" s="170">
        <v>0</v>
      </c>
      <c r="S31" s="172">
        <v>0</v>
      </c>
      <c r="T31" s="171">
        <v>0</v>
      </c>
      <c r="U31" s="230">
        <v>0</v>
      </c>
      <c r="V31" s="170">
        <v>0</v>
      </c>
      <c r="W31" s="172">
        <v>1</v>
      </c>
      <c r="X31" s="171">
        <v>0</v>
      </c>
      <c r="Y31" s="230">
        <v>0</v>
      </c>
      <c r="Z31" s="170">
        <v>0</v>
      </c>
      <c r="AA31" s="172">
        <v>2</v>
      </c>
      <c r="AB31" s="171" t="s">
        <v>19</v>
      </c>
      <c r="AC31" s="230" t="s">
        <v>19</v>
      </c>
      <c r="AD31" s="170" t="s">
        <v>19</v>
      </c>
      <c r="AE31" s="172" t="s">
        <v>19</v>
      </c>
      <c r="AF31" s="171" t="s">
        <v>19</v>
      </c>
      <c r="AG31" s="230" t="s">
        <v>19</v>
      </c>
      <c r="AH31" s="170" t="s">
        <v>19</v>
      </c>
      <c r="AI31" s="172" t="s">
        <v>19</v>
      </c>
      <c r="AJ31" s="171" t="s">
        <v>19</v>
      </c>
      <c r="AK31" s="230" t="s">
        <v>19</v>
      </c>
      <c r="AL31" s="170" t="s">
        <v>19</v>
      </c>
      <c r="AM31" s="172" t="s">
        <v>19</v>
      </c>
      <c r="AN31" s="171" t="s">
        <v>19</v>
      </c>
      <c r="AO31" s="230" t="s">
        <v>19</v>
      </c>
      <c r="AP31" s="170" t="s">
        <v>19</v>
      </c>
      <c r="AQ31" s="172" t="s">
        <v>19</v>
      </c>
      <c r="AR31" s="171" t="s">
        <v>19</v>
      </c>
      <c r="AS31" s="230" t="s">
        <v>19</v>
      </c>
      <c r="AT31" s="170" t="s">
        <v>19</v>
      </c>
      <c r="AU31" s="172" t="s">
        <v>19</v>
      </c>
      <c r="AV31" s="171" t="s">
        <v>19</v>
      </c>
      <c r="AW31" s="230" t="s">
        <v>19</v>
      </c>
      <c r="AX31" s="170" t="s">
        <v>19</v>
      </c>
      <c r="AY31" s="172" t="s">
        <v>19</v>
      </c>
      <c r="AZ31" s="171" t="s">
        <v>19</v>
      </c>
      <c r="BA31" s="230" t="s">
        <v>19</v>
      </c>
      <c r="BB31" s="170" t="s">
        <v>19</v>
      </c>
      <c r="BC31" s="172" t="s">
        <v>19</v>
      </c>
      <c r="BD31" s="171" t="s">
        <v>19</v>
      </c>
      <c r="BE31" s="230" t="s">
        <v>19</v>
      </c>
      <c r="BF31" s="170" t="s">
        <v>19</v>
      </c>
      <c r="BG31" s="172" t="s">
        <v>19</v>
      </c>
      <c r="BH31" s="203">
        <f t="shared" si="26"/>
        <v>0</v>
      </c>
      <c r="BI31" s="233">
        <f t="shared" si="27"/>
        <v>0</v>
      </c>
      <c r="BJ31" s="202">
        <f t="shared" si="28"/>
        <v>0</v>
      </c>
      <c r="BK31" s="204">
        <f t="shared" si="29"/>
        <v>3</v>
      </c>
      <c r="BL31" s="205">
        <f t="shared" si="24"/>
        <v>3</v>
      </c>
      <c r="BM31" s="206"/>
    </row>
    <row r="32" spans="1:68" x14ac:dyDescent="0.2">
      <c r="A32" s="154">
        <v>23</v>
      </c>
      <c r="B32" s="283"/>
      <c r="C32" s="145" t="s">
        <v>77</v>
      </c>
      <c r="D32" s="145" t="s">
        <v>108</v>
      </c>
      <c r="E32" s="214">
        <v>50</v>
      </c>
      <c r="F32" s="214">
        <v>39</v>
      </c>
      <c r="G32" s="170">
        <v>0</v>
      </c>
      <c r="H32" s="170">
        <v>0</v>
      </c>
      <c r="I32" s="146">
        <v>5</v>
      </c>
      <c r="J32" s="146">
        <v>0</v>
      </c>
      <c r="K32" s="170">
        <f t="shared" si="25"/>
        <v>6</v>
      </c>
      <c r="L32" s="171">
        <v>0</v>
      </c>
      <c r="M32" s="230">
        <v>0</v>
      </c>
      <c r="N32" s="170">
        <v>0</v>
      </c>
      <c r="O32" s="172">
        <v>2</v>
      </c>
      <c r="P32" s="171">
        <v>0</v>
      </c>
      <c r="Q32" s="230">
        <v>0</v>
      </c>
      <c r="R32" s="170">
        <v>0</v>
      </c>
      <c r="S32" s="172">
        <v>0</v>
      </c>
      <c r="T32" s="171">
        <v>0</v>
      </c>
      <c r="U32" s="230">
        <v>0</v>
      </c>
      <c r="V32" s="170">
        <v>0</v>
      </c>
      <c r="W32" s="172">
        <v>1</v>
      </c>
      <c r="X32" s="171">
        <v>0</v>
      </c>
      <c r="Y32" s="230">
        <v>0</v>
      </c>
      <c r="Z32" s="170">
        <v>0</v>
      </c>
      <c r="AA32" s="172">
        <v>0</v>
      </c>
      <c r="AB32" s="171" t="s">
        <v>19</v>
      </c>
      <c r="AC32" s="230" t="s">
        <v>19</v>
      </c>
      <c r="AD32" s="170" t="s">
        <v>19</v>
      </c>
      <c r="AE32" s="172" t="s">
        <v>19</v>
      </c>
      <c r="AF32" s="171" t="s">
        <v>19</v>
      </c>
      <c r="AG32" s="230" t="s">
        <v>19</v>
      </c>
      <c r="AH32" s="170" t="s">
        <v>19</v>
      </c>
      <c r="AI32" s="172" t="s">
        <v>19</v>
      </c>
      <c r="AJ32" s="171" t="s">
        <v>19</v>
      </c>
      <c r="AK32" s="230" t="s">
        <v>19</v>
      </c>
      <c r="AL32" s="170" t="s">
        <v>19</v>
      </c>
      <c r="AM32" s="172" t="s">
        <v>19</v>
      </c>
      <c r="AN32" s="171" t="s">
        <v>19</v>
      </c>
      <c r="AO32" s="230" t="s">
        <v>19</v>
      </c>
      <c r="AP32" s="170" t="s">
        <v>19</v>
      </c>
      <c r="AQ32" s="172" t="s">
        <v>19</v>
      </c>
      <c r="AR32" s="171" t="s">
        <v>19</v>
      </c>
      <c r="AS32" s="230" t="s">
        <v>19</v>
      </c>
      <c r="AT32" s="170" t="s">
        <v>19</v>
      </c>
      <c r="AU32" s="172" t="s">
        <v>19</v>
      </c>
      <c r="AV32" s="171" t="s">
        <v>19</v>
      </c>
      <c r="AW32" s="230" t="s">
        <v>19</v>
      </c>
      <c r="AX32" s="170" t="s">
        <v>19</v>
      </c>
      <c r="AY32" s="172" t="s">
        <v>19</v>
      </c>
      <c r="AZ32" s="171" t="s">
        <v>19</v>
      </c>
      <c r="BA32" s="230" t="s">
        <v>19</v>
      </c>
      <c r="BB32" s="170" t="s">
        <v>19</v>
      </c>
      <c r="BC32" s="172" t="s">
        <v>19</v>
      </c>
      <c r="BD32" s="171" t="s">
        <v>19</v>
      </c>
      <c r="BE32" s="230" t="s">
        <v>19</v>
      </c>
      <c r="BF32" s="170" t="s">
        <v>19</v>
      </c>
      <c r="BG32" s="172" t="s">
        <v>19</v>
      </c>
      <c r="BH32" s="171">
        <f t="shared" si="26"/>
        <v>0</v>
      </c>
      <c r="BI32" s="230">
        <f t="shared" si="27"/>
        <v>0</v>
      </c>
      <c r="BJ32" s="170">
        <f t="shared" si="28"/>
        <v>0</v>
      </c>
      <c r="BK32" s="172">
        <f t="shared" si="29"/>
        <v>3</v>
      </c>
      <c r="BL32" s="173">
        <f t="shared" si="24"/>
        <v>3</v>
      </c>
      <c r="BM32" s="206"/>
    </row>
    <row r="33" spans="1:67" x14ac:dyDescent="0.2">
      <c r="A33" s="156"/>
      <c r="B33" s="284"/>
      <c r="C33" s="162"/>
      <c r="D33" s="187" t="s">
        <v>23</v>
      </c>
      <c r="E33" s="213">
        <f>SUM(E30:E32)</f>
        <v>150</v>
      </c>
      <c r="F33" s="213">
        <v>150</v>
      </c>
      <c r="G33" s="176">
        <f t="shared" ref="G33:W33" si="30">SUM(G30:G32)</f>
        <v>0</v>
      </c>
      <c r="H33" s="176">
        <f t="shared" si="30"/>
        <v>0</v>
      </c>
      <c r="I33" s="176">
        <f t="shared" si="30"/>
        <v>7</v>
      </c>
      <c r="J33" s="176">
        <f t="shared" si="30"/>
        <v>0</v>
      </c>
      <c r="K33" s="176">
        <f t="shared" si="30"/>
        <v>36</v>
      </c>
      <c r="L33" s="175">
        <f t="shared" si="30"/>
        <v>0</v>
      </c>
      <c r="M33" s="176">
        <f t="shared" si="30"/>
        <v>0</v>
      </c>
      <c r="N33" s="176">
        <f t="shared" si="30"/>
        <v>0</v>
      </c>
      <c r="O33" s="177">
        <f t="shared" si="30"/>
        <v>6</v>
      </c>
      <c r="P33" s="175">
        <f t="shared" si="30"/>
        <v>0</v>
      </c>
      <c r="Q33" s="176">
        <f t="shared" si="30"/>
        <v>0</v>
      </c>
      <c r="R33" s="176">
        <f t="shared" si="30"/>
        <v>0</v>
      </c>
      <c r="S33" s="177">
        <f t="shared" si="30"/>
        <v>0</v>
      </c>
      <c r="T33" s="175">
        <f t="shared" si="30"/>
        <v>0</v>
      </c>
      <c r="U33" s="176">
        <f t="shared" si="30"/>
        <v>0</v>
      </c>
      <c r="V33" s="176">
        <f t="shared" si="30"/>
        <v>0</v>
      </c>
      <c r="W33" s="177">
        <f t="shared" si="30"/>
        <v>2</v>
      </c>
      <c r="X33" s="175">
        <f t="shared" ref="X33:BG33" si="31">SUM(X30:X32)</f>
        <v>0</v>
      </c>
      <c r="Y33" s="176">
        <f t="shared" si="31"/>
        <v>0</v>
      </c>
      <c r="Z33" s="176">
        <f t="shared" si="31"/>
        <v>0</v>
      </c>
      <c r="AA33" s="177">
        <f t="shared" si="31"/>
        <v>2</v>
      </c>
      <c r="AB33" s="175">
        <f t="shared" si="31"/>
        <v>0</v>
      </c>
      <c r="AC33" s="176">
        <f t="shared" si="31"/>
        <v>0</v>
      </c>
      <c r="AD33" s="176">
        <f t="shared" si="31"/>
        <v>0</v>
      </c>
      <c r="AE33" s="177">
        <f t="shared" si="31"/>
        <v>0</v>
      </c>
      <c r="AF33" s="175">
        <f t="shared" si="31"/>
        <v>0</v>
      </c>
      <c r="AG33" s="176">
        <f t="shared" si="31"/>
        <v>0</v>
      </c>
      <c r="AH33" s="176">
        <f t="shared" si="31"/>
        <v>0</v>
      </c>
      <c r="AI33" s="177">
        <f t="shared" si="31"/>
        <v>0</v>
      </c>
      <c r="AJ33" s="175">
        <f t="shared" si="31"/>
        <v>0</v>
      </c>
      <c r="AK33" s="176">
        <f t="shared" si="31"/>
        <v>0</v>
      </c>
      <c r="AL33" s="176">
        <f t="shared" si="31"/>
        <v>0</v>
      </c>
      <c r="AM33" s="177">
        <f t="shared" si="31"/>
        <v>0</v>
      </c>
      <c r="AN33" s="175">
        <f t="shared" si="31"/>
        <v>0</v>
      </c>
      <c r="AO33" s="176">
        <f t="shared" si="31"/>
        <v>0</v>
      </c>
      <c r="AP33" s="176">
        <f t="shared" si="31"/>
        <v>0</v>
      </c>
      <c r="AQ33" s="177">
        <f t="shared" si="31"/>
        <v>0</v>
      </c>
      <c r="AR33" s="175">
        <f t="shared" si="31"/>
        <v>0</v>
      </c>
      <c r="AS33" s="176">
        <f t="shared" si="31"/>
        <v>0</v>
      </c>
      <c r="AT33" s="176">
        <f t="shared" si="31"/>
        <v>0</v>
      </c>
      <c r="AU33" s="177">
        <f t="shared" si="31"/>
        <v>0</v>
      </c>
      <c r="AV33" s="175">
        <f t="shared" si="31"/>
        <v>0</v>
      </c>
      <c r="AW33" s="176">
        <f t="shared" si="31"/>
        <v>0</v>
      </c>
      <c r="AX33" s="176">
        <f t="shared" si="31"/>
        <v>0</v>
      </c>
      <c r="AY33" s="177">
        <f t="shared" si="31"/>
        <v>0</v>
      </c>
      <c r="AZ33" s="175">
        <f t="shared" si="31"/>
        <v>0</v>
      </c>
      <c r="BA33" s="176">
        <f t="shared" si="31"/>
        <v>0</v>
      </c>
      <c r="BB33" s="176">
        <f t="shared" si="31"/>
        <v>0</v>
      </c>
      <c r="BC33" s="177">
        <f t="shared" si="31"/>
        <v>0</v>
      </c>
      <c r="BD33" s="175">
        <f t="shared" si="31"/>
        <v>0</v>
      </c>
      <c r="BE33" s="176">
        <f t="shared" si="31"/>
        <v>0</v>
      </c>
      <c r="BF33" s="176">
        <f t="shared" si="31"/>
        <v>0</v>
      </c>
      <c r="BG33" s="177">
        <f t="shared" si="31"/>
        <v>0</v>
      </c>
      <c r="BH33" s="175">
        <f>SUM(BH30:BH32)</f>
        <v>0</v>
      </c>
      <c r="BI33" s="176">
        <f>SUM(BI30:BI32)</f>
        <v>0</v>
      </c>
      <c r="BJ33" s="176">
        <f>SUM(BJ30:BJ32)</f>
        <v>0</v>
      </c>
      <c r="BK33" s="177">
        <f>SUM(BK30:BK32)</f>
        <v>10</v>
      </c>
      <c r="BL33" s="178">
        <f t="shared" si="24"/>
        <v>10</v>
      </c>
      <c r="BM33" s="207"/>
      <c r="BN33" s="152">
        <f>BL33/(G33+K33)*100</f>
        <v>27.777777777777779</v>
      </c>
    </row>
    <row r="34" spans="1:67" x14ac:dyDescent="0.2">
      <c r="A34" s="158">
        <v>24</v>
      </c>
      <c r="B34" s="279" t="s">
        <v>118</v>
      </c>
      <c r="C34" s="281" t="s">
        <v>122</v>
      </c>
      <c r="D34" s="143" t="s">
        <v>101</v>
      </c>
      <c r="E34" s="160">
        <v>48</v>
      </c>
      <c r="F34" s="160">
        <v>17</v>
      </c>
      <c r="G34" s="166">
        <v>0</v>
      </c>
      <c r="H34" s="166">
        <v>0</v>
      </c>
      <c r="I34" s="166">
        <v>1</v>
      </c>
      <c r="J34" s="166">
        <v>0</v>
      </c>
      <c r="K34" s="166">
        <f t="shared" ref="K34:K36" si="32">E34-F34-G34-H34-I34</f>
        <v>30</v>
      </c>
      <c r="L34" s="167">
        <v>0</v>
      </c>
      <c r="M34" s="231">
        <v>0</v>
      </c>
      <c r="N34" s="166">
        <v>0</v>
      </c>
      <c r="O34" s="168">
        <v>0</v>
      </c>
      <c r="P34" s="167">
        <v>0</v>
      </c>
      <c r="Q34" s="231">
        <v>0</v>
      </c>
      <c r="R34" s="166">
        <v>0</v>
      </c>
      <c r="S34" s="168">
        <v>0</v>
      </c>
      <c r="T34" s="167">
        <v>0</v>
      </c>
      <c r="U34" s="231">
        <v>0</v>
      </c>
      <c r="V34" s="166">
        <v>0</v>
      </c>
      <c r="W34" s="168">
        <v>0</v>
      </c>
      <c r="X34" s="167">
        <v>0</v>
      </c>
      <c r="Y34" s="231">
        <v>0</v>
      </c>
      <c r="Z34" s="166">
        <v>0</v>
      </c>
      <c r="AA34" s="168">
        <v>1</v>
      </c>
      <c r="AB34" s="167">
        <v>0</v>
      </c>
      <c r="AC34" s="231">
        <v>0</v>
      </c>
      <c r="AD34" s="166">
        <v>0</v>
      </c>
      <c r="AE34" s="168">
        <v>0</v>
      </c>
      <c r="AF34" s="234" t="s">
        <v>19</v>
      </c>
      <c r="AG34" s="235" t="s">
        <v>19</v>
      </c>
      <c r="AH34" s="236" t="s">
        <v>19</v>
      </c>
      <c r="AI34" s="237" t="s">
        <v>19</v>
      </c>
      <c r="AJ34" s="234" t="s">
        <v>19</v>
      </c>
      <c r="AK34" s="235" t="s">
        <v>19</v>
      </c>
      <c r="AL34" s="236" t="s">
        <v>19</v>
      </c>
      <c r="AM34" s="237" t="s">
        <v>19</v>
      </c>
      <c r="AN34" s="234" t="s">
        <v>19</v>
      </c>
      <c r="AO34" s="235" t="s">
        <v>19</v>
      </c>
      <c r="AP34" s="236" t="s">
        <v>19</v>
      </c>
      <c r="AQ34" s="237" t="s">
        <v>19</v>
      </c>
      <c r="AR34" s="234" t="s">
        <v>19</v>
      </c>
      <c r="AS34" s="235" t="s">
        <v>19</v>
      </c>
      <c r="AT34" s="236" t="s">
        <v>19</v>
      </c>
      <c r="AU34" s="237" t="s">
        <v>19</v>
      </c>
      <c r="AV34" s="234" t="s">
        <v>19</v>
      </c>
      <c r="AW34" s="235" t="s">
        <v>19</v>
      </c>
      <c r="AX34" s="236" t="s">
        <v>19</v>
      </c>
      <c r="AY34" s="237" t="s">
        <v>19</v>
      </c>
      <c r="AZ34" s="234" t="s">
        <v>19</v>
      </c>
      <c r="BA34" s="235" t="s">
        <v>19</v>
      </c>
      <c r="BB34" s="236" t="s">
        <v>19</v>
      </c>
      <c r="BC34" s="237" t="s">
        <v>19</v>
      </c>
      <c r="BD34" s="234" t="s">
        <v>19</v>
      </c>
      <c r="BE34" s="235" t="s">
        <v>19</v>
      </c>
      <c r="BF34" s="236" t="s">
        <v>19</v>
      </c>
      <c r="BG34" s="237" t="s">
        <v>19</v>
      </c>
      <c r="BH34" s="167">
        <f t="shared" ref="BH34:BH36" si="33">SUM(L34,P34,T34,X34,AB34,AF34,AJ34,AN34,AR34,AV34,AZ34,BD34)</f>
        <v>0</v>
      </c>
      <c r="BI34" s="231">
        <f t="shared" ref="BI34:BI36" si="34">SUM(M34,Q34,U34,Y34,AC34,AG34,AK34,AO34,AS34,AW34,BA34,BE34)</f>
        <v>0</v>
      </c>
      <c r="BJ34" s="166">
        <f t="shared" ref="BJ34:BJ36" si="35">SUM(N34,R34,V34,Z34,AD34,AH34,AL34,AP34,AT34,AX34,BB34,BF34)</f>
        <v>0</v>
      </c>
      <c r="BK34" s="168">
        <f t="shared" ref="BK34:BK36" si="36">SUM(O34,S34,W34,AA34,AE34,AI34,AM34,AQ34,AU34,AY34,BC34,BG34)</f>
        <v>1</v>
      </c>
      <c r="BL34" s="184">
        <f t="shared" si="24"/>
        <v>1</v>
      </c>
      <c r="BM34" s="206"/>
    </row>
    <row r="35" spans="1:67" x14ac:dyDescent="0.2">
      <c r="A35" s="154">
        <v>25</v>
      </c>
      <c r="B35" s="283"/>
      <c r="C35" s="282"/>
      <c r="D35" s="145" t="s">
        <v>102</v>
      </c>
      <c r="E35" s="214">
        <v>57</v>
      </c>
      <c r="F35" s="214">
        <v>42</v>
      </c>
      <c r="G35" s="170">
        <v>0</v>
      </c>
      <c r="H35" s="170">
        <v>0</v>
      </c>
      <c r="I35" s="170">
        <v>1</v>
      </c>
      <c r="J35" s="170">
        <v>0</v>
      </c>
      <c r="K35" s="170">
        <f t="shared" si="32"/>
        <v>14</v>
      </c>
      <c r="L35" s="171">
        <v>0</v>
      </c>
      <c r="M35" s="230">
        <v>0</v>
      </c>
      <c r="N35" s="170">
        <v>0</v>
      </c>
      <c r="O35" s="172">
        <v>0</v>
      </c>
      <c r="P35" s="171">
        <v>0</v>
      </c>
      <c r="Q35" s="230">
        <v>0</v>
      </c>
      <c r="R35" s="170">
        <v>0</v>
      </c>
      <c r="S35" s="172">
        <v>0</v>
      </c>
      <c r="T35" s="171">
        <v>0</v>
      </c>
      <c r="U35" s="230">
        <v>0</v>
      </c>
      <c r="V35" s="170">
        <v>0</v>
      </c>
      <c r="W35" s="172">
        <v>0</v>
      </c>
      <c r="X35" s="171">
        <v>0</v>
      </c>
      <c r="Y35" s="230">
        <v>0</v>
      </c>
      <c r="Z35" s="170">
        <v>0</v>
      </c>
      <c r="AA35" s="172">
        <v>0</v>
      </c>
      <c r="AB35" s="171">
        <v>0</v>
      </c>
      <c r="AC35" s="230">
        <v>0</v>
      </c>
      <c r="AD35" s="170">
        <v>0</v>
      </c>
      <c r="AE35" s="172">
        <v>0</v>
      </c>
      <c r="AF35" s="171" t="s">
        <v>19</v>
      </c>
      <c r="AG35" s="230" t="s">
        <v>19</v>
      </c>
      <c r="AH35" s="170" t="s">
        <v>19</v>
      </c>
      <c r="AI35" s="172" t="s">
        <v>19</v>
      </c>
      <c r="AJ35" s="171" t="s">
        <v>19</v>
      </c>
      <c r="AK35" s="230" t="s">
        <v>19</v>
      </c>
      <c r="AL35" s="170" t="s">
        <v>19</v>
      </c>
      <c r="AM35" s="172" t="s">
        <v>19</v>
      </c>
      <c r="AN35" s="171" t="s">
        <v>19</v>
      </c>
      <c r="AO35" s="230" t="s">
        <v>19</v>
      </c>
      <c r="AP35" s="170" t="s">
        <v>19</v>
      </c>
      <c r="AQ35" s="172" t="s">
        <v>19</v>
      </c>
      <c r="AR35" s="171" t="s">
        <v>19</v>
      </c>
      <c r="AS35" s="230" t="s">
        <v>19</v>
      </c>
      <c r="AT35" s="170" t="s">
        <v>19</v>
      </c>
      <c r="AU35" s="172" t="s">
        <v>19</v>
      </c>
      <c r="AV35" s="171" t="s">
        <v>19</v>
      </c>
      <c r="AW35" s="230" t="s">
        <v>19</v>
      </c>
      <c r="AX35" s="170" t="s">
        <v>19</v>
      </c>
      <c r="AY35" s="172" t="s">
        <v>19</v>
      </c>
      <c r="AZ35" s="171" t="s">
        <v>19</v>
      </c>
      <c r="BA35" s="230" t="s">
        <v>19</v>
      </c>
      <c r="BB35" s="170" t="s">
        <v>19</v>
      </c>
      <c r="BC35" s="172" t="s">
        <v>19</v>
      </c>
      <c r="BD35" s="171" t="s">
        <v>19</v>
      </c>
      <c r="BE35" s="230" t="s">
        <v>19</v>
      </c>
      <c r="BF35" s="170" t="s">
        <v>19</v>
      </c>
      <c r="BG35" s="172" t="s">
        <v>19</v>
      </c>
      <c r="BH35" s="171">
        <f t="shared" si="33"/>
        <v>0</v>
      </c>
      <c r="BI35" s="230">
        <f t="shared" si="34"/>
        <v>0</v>
      </c>
      <c r="BJ35" s="170">
        <f t="shared" si="35"/>
        <v>0</v>
      </c>
      <c r="BK35" s="172">
        <f t="shared" si="36"/>
        <v>0</v>
      </c>
      <c r="BL35" s="185">
        <f t="shared" si="24"/>
        <v>0</v>
      </c>
      <c r="BM35" s="206"/>
    </row>
    <row r="36" spans="1:67" x14ac:dyDescent="0.2">
      <c r="A36" s="154">
        <v>26</v>
      </c>
      <c r="B36" s="283"/>
      <c r="C36" s="282"/>
      <c r="D36" s="145" t="s">
        <v>103</v>
      </c>
      <c r="E36" s="214">
        <v>45</v>
      </c>
      <c r="F36" s="214">
        <v>15</v>
      </c>
      <c r="G36" s="170">
        <v>0</v>
      </c>
      <c r="H36" s="170">
        <v>0</v>
      </c>
      <c r="I36" s="170">
        <v>0</v>
      </c>
      <c r="J36" s="170">
        <v>0</v>
      </c>
      <c r="K36" s="170">
        <f t="shared" si="32"/>
        <v>30</v>
      </c>
      <c r="L36" s="171">
        <v>0</v>
      </c>
      <c r="M36" s="230">
        <v>0</v>
      </c>
      <c r="N36" s="170">
        <v>0</v>
      </c>
      <c r="O36" s="172">
        <v>0</v>
      </c>
      <c r="P36" s="171">
        <v>0</v>
      </c>
      <c r="Q36" s="230">
        <v>0</v>
      </c>
      <c r="R36" s="170">
        <v>0</v>
      </c>
      <c r="S36" s="172">
        <v>0</v>
      </c>
      <c r="T36" s="171">
        <v>0</v>
      </c>
      <c r="U36" s="230">
        <v>0</v>
      </c>
      <c r="V36" s="170">
        <v>0</v>
      </c>
      <c r="W36" s="172">
        <v>2</v>
      </c>
      <c r="X36" s="171">
        <v>0</v>
      </c>
      <c r="Y36" s="230">
        <v>0</v>
      </c>
      <c r="Z36" s="170">
        <v>0</v>
      </c>
      <c r="AA36" s="172">
        <v>0</v>
      </c>
      <c r="AB36" s="171">
        <v>0</v>
      </c>
      <c r="AC36" s="230">
        <v>0</v>
      </c>
      <c r="AD36" s="170">
        <v>0</v>
      </c>
      <c r="AE36" s="172">
        <v>1</v>
      </c>
      <c r="AF36" s="171" t="s">
        <v>19</v>
      </c>
      <c r="AG36" s="230" t="s">
        <v>19</v>
      </c>
      <c r="AH36" s="170" t="s">
        <v>19</v>
      </c>
      <c r="AI36" s="172" t="s">
        <v>19</v>
      </c>
      <c r="AJ36" s="171" t="s">
        <v>19</v>
      </c>
      <c r="AK36" s="230" t="s">
        <v>19</v>
      </c>
      <c r="AL36" s="170" t="s">
        <v>19</v>
      </c>
      <c r="AM36" s="172" t="s">
        <v>19</v>
      </c>
      <c r="AN36" s="171" t="s">
        <v>19</v>
      </c>
      <c r="AO36" s="230" t="s">
        <v>19</v>
      </c>
      <c r="AP36" s="170" t="s">
        <v>19</v>
      </c>
      <c r="AQ36" s="172" t="s">
        <v>19</v>
      </c>
      <c r="AR36" s="171" t="s">
        <v>19</v>
      </c>
      <c r="AS36" s="230" t="s">
        <v>19</v>
      </c>
      <c r="AT36" s="170" t="s">
        <v>19</v>
      </c>
      <c r="AU36" s="172" t="s">
        <v>19</v>
      </c>
      <c r="AV36" s="171" t="s">
        <v>19</v>
      </c>
      <c r="AW36" s="230" t="s">
        <v>19</v>
      </c>
      <c r="AX36" s="170" t="s">
        <v>19</v>
      </c>
      <c r="AY36" s="172" t="s">
        <v>19</v>
      </c>
      <c r="AZ36" s="171" t="s">
        <v>19</v>
      </c>
      <c r="BA36" s="230" t="s">
        <v>19</v>
      </c>
      <c r="BB36" s="170" t="s">
        <v>19</v>
      </c>
      <c r="BC36" s="172" t="s">
        <v>19</v>
      </c>
      <c r="BD36" s="171" t="s">
        <v>19</v>
      </c>
      <c r="BE36" s="230" t="s">
        <v>19</v>
      </c>
      <c r="BF36" s="170" t="s">
        <v>19</v>
      </c>
      <c r="BG36" s="172" t="s">
        <v>19</v>
      </c>
      <c r="BH36" s="171">
        <f t="shared" si="33"/>
        <v>0</v>
      </c>
      <c r="BI36" s="230">
        <f t="shared" si="34"/>
        <v>0</v>
      </c>
      <c r="BJ36" s="170">
        <f t="shared" si="35"/>
        <v>0</v>
      </c>
      <c r="BK36" s="172">
        <f t="shared" si="36"/>
        <v>3</v>
      </c>
      <c r="BL36" s="185">
        <f t="shared" si="24"/>
        <v>3</v>
      </c>
      <c r="BM36" s="206"/>
    </row>
    <row r="37" spans="1:67" x14ac:dyDescent="0.2">
      <c r="A37" s="156"/>
      <c r="B37" s="284"/>
      <c r="C37" s="162"/>
      <c r="D37" s="187" t="s">
        <v>23</v>
      </c>
      <c r="E37" s="213">
        <f>SUM(E34:E36)</f>
        <v>150</v>
      </c>
      <c r="F37" s="213">
        <f>SUM(F34:F36)</f>
        <v>74</v>
      </c>
      <c r="G37" s="176">
        <f t="shared" ref="G37:W37" si="37">SUM(G34:G36)</f>
        <v>0</v>
      </c>
      <c r="H37" s="176">
        <f t="shared" si="37"/>
        <v>0</v>
      </c>
      <c r="I37" s="176">
        <f t="shared" si="37"/>
        <v>2</v>
      </c>
      <c r="J37" s="176">
        <f t="shared" si="37"/>
        <v>0</v>
      </c>
      <c r="K37" s="176">
        <f t="shared" si="37"/>
        <v>74</v>
      </c>
      <c r="L37" s="175">
        <f t="shared" si="37"/>
        <v>0</v>
      </c>
      <c r="M37" s="176">
        <f t="shared" si="37"/>
        <v>0</v>
      </c>
      <c r="N37" s="176">
        <f t="shared" si="37"/>
        <v>0</v>
      </c>
      <c r="O37" s="177">
        <f t="shared" si="37"/>
        <v>0</v>
      </c>
      <c r="P37" s="175">
        <f t="shared" si="37"/>
        <v>0</v>
      </c>
      <c r="Q37" s="176">
        <f t="shared" si="37"/>
        <v>0</v>
      </c>
      <c r="R37" s="176">
        <f t="shared" si="37"/>
        <v>0</v>
      </c>
      <c r="S37" s="177">
        <f t="shared" si="37"/>
        <v>0</v>
      </c>
      <c r="T37" s="175">
        <f t="shared" si="37"/>
        <v>0</v>
      </c>
      <c r="U37" s="176">
        <f t="shared" si="37"/>
        <v>0</v>
      </c>
      <c r="V37" s="176">
        <f t="shared" si="37"/>
        <v>0</v>
      </c>
      <c r="W37" s="177">
        <f t="shared" si="37"/>
        <v>2</v>
      </c>
      <c r="X37" s="175">
        <f t="shared" ref="X37:BG37" si="38">SUM(X34:X36)</f>
        <v>0</v>
      </c>
      <c r="Y37" s="176">
        <f t="shared" si="38"/>
        <v>0</v>
      </c>
      <c r="Z37" s="176">
        <f t="shared" si="38"/>
        <v>0</v>
      </c>
      <c r="AA37" s="177">
        <f t="shared" si="38"/>
        <v>1</v>
      </c>
      <c r="AB37" s="175">
        <f t="shared" si="38"/>
        <v>0</v>
      </c>
      <c r="AC37" s="176">
        <f t="shared" si="38"/>
        <v>0</v>
      </c>
      <c r="AD37" s="176">
        <f t="shared" si="38"/>
        <v>0</v>
      </c>
      <c r="AE37" s="177">
        <f t="shared" si="38"/>
        <v>1</v>
      </c>
      <c r="AF37" s="175">
        <f t="shared" si="38"/>
        <v>0</v>
      </c>
      <c r="AG37" s="176">
        <f t="shared" si="38"/>
        <v>0</v>
      </c>
      <c r="AH37" s="176">
        <f t="shared" si="38"/>
        <v>0</v>
      </c>
      <c r="AI37" s="177">
        <f t="shared" si="38"/>
        <v>0</v>
      </c>
      <c r="AJ37" s="175">
        <f t="shared" si="38"/>
        <v>0</v>
      </c>
      <c r="AK37" s="176">
        <f t="shared" si="38"/>
        <v>0</v>
      </c>
      <c r="AL37" s="176">
        <f t="shared" si="38"/>
        <v>0</v>
      </c>
      <c r="AM37" s="177">
        <f t="shared" si="38"/>
        <v>0</v>
      </c>
      <c r="AN37" s="175">
        <f t="shared" si="38"/>
        <v>0</v>
      </c>
      <c r="AO37" s="176">
        <f t="shared" si="38"/>
        <v>0</v>
      </c>
      <c r="AP37" s="176">
        <f t="shared" si="38"/>
        <v>0</v>
      </c>
      <c r="AQ37" s="177">
        <f t="shared" si="38"/>
        <v>0</v>
      </c>
      <c r="AR37" s="175">
        <f t="shared" si="38"/>
        <v>0</v>
      </c>
      <c r="AS37" s="176">
        <f t="shared" si="38"/>
        <v>0</v>
      </c>
      <c r="AT37" s="176">
        <f t="shared" si="38"/>
        <v>0</v>
      </c>
      <c r="AU37" s="177">
        <f t="shared" si="38"/>
        <v>0</v>
      </c>
      <c r="AV37" s="175">
        <f t="shared" si="38"/>
        <v>0</v>
      </c>
      <c r="AW37" s="176">
        <f t="shared" si="38"/>
        <v>0</v>
      </c>
      <c r="AX37" s="176">
        <f t="shared" si="38"/>
        <v>0</v>
      </c>
      <c r="AY37" s="177">
        <f t="shared" si="38"/>
        <v>0</v>
      </c>
      <c r="AZ37" s="175">
        <f t="shared" si="38"/>
        <v>0</v>
      </c>
      <c r="BA37" s="176">
        <f t="shared" si="38"/>
        <v>0</v>
      </c>
      <c r="BB37" s="176">
        <f t="shared" si="38"/>
        <v>0</v>
      </c>
      <c r="BC37" s="177">
        <f t="shared" si="38"/>
        <v>0</v>
      </c>
      <c r="BD37" s="175">
        <f t="shared" si="38"/>
        <v>0</v>
      </c>
      <c r="BE37" s="176">
        <f t="shared" si="38"/>
        <v>0</v>
      </c>
      <c r="BF37" s="176">
        <f t="shared" si="38"/>
        <v>0</v>
      </c>
      <c r="BG37" s="177">
        <f t="shared" si="38"/>
        <v>0</v>
      </c>
      <c r="BH37" s="175">
        <f>SUM(BH34:BH36)</f>
        <v>0</v>
      </c>
      <c r="BI37" s="176">
        <f>SUM(BI34:BI36)</f>
        <v>0</v>
      </c>
      <c r="BJ37" s="176">
        <f>SUM(BJ34:BJ36)</f>
        <v>0</v>
      </c>
      <c r="BK37" s="177">
        <f>SUM(BK34:BK36)</f>
        <v>4</v>
      </c>
      <c r="BL37" s="186">
        <f t="shared" si="24"/>
        <v>4</v>
      </c>
      <c r="BM37" s="207"/>
      <c r="BN37" s="152">
        <f>BL37/(G37+K37)*100</f>
        <v>5.4054054054054053</v>
      </c>
      <c r="BO37" s="152"/>
    </row>
    <row r="38" spans="1:67" x14ac:dyDescent="0.2">
      <c r="A38" s="163"/>
      <c r="B38" s="240" t="s">
        <v>25</v>
      </c>
      <c r="C38" s="241"/>
      <c r="D38" s="242"/>
      <c r="E38" s="216">
        <f>E18+E23+E29+E33+E37</f>
        <v>1270</v>
      </c>
      <c r="F38" s="216">
        <f>F18+F23+F29+F33+F37</f>
        <v>616</v>
      </c>
      <c r="G38" s="179">
        <f t="shared" ref="G38:W38" si="39">SUM(G18,G23,G29,G33,G37)</f>
        <v>0</v>
      </c>
      <c r="H38" s="179">
        <f t="shared" si="39"/>
        <v>3</v>
      </c>
      <c r="I38" s="179">
        <f t="shared" si="39"/>
        <v>23</v>
      </c>
      <c r="J38" s="179">
        <f t="shared" si="39"/>
        <v>0</v>
      </c>
      <c r="K38" s="179">
        <f t="shared" si="39"/>
        <v>611</v>
      </c>
      <c r="L38" s="180">
        <f t="shared" si="39"/>
        <v>0</v>
      </c>
      <c r="M38" s="181">
        <f t="shared" si="39"/>
        <v>0</v>
      </c>
      <c r="N38" s="181">
        <f t="shared" si="39"/>
        <v>0</v>
      </c>
      <c r="O38" s="182">
        <f t="shared" si="39"/>
        <v>9</v>
      </c>
      <c r="P38" s="180">
        <f t="shared" si="39"/>
        <v>0</v>
      </c>
      <c r="Q38" s="181">
        <f t="shared" si="39"/>
        <v>0</v>
      </c>
      <c r="R38" s="181">
        <f t="shared" si="39"/>
        <v>0</v>
      </c>
      <c r="S38" s="182">
        <f t="shared" si="39"/>
        <v>2</v>
      </c>
      <c r="T38" s="180">
        <f t="shared" si="39"/>
        <v>0</v>
      </c>
      <c r="U38" s="181">
        <f t="shared" si="39"/>
        <v>0</v>
      </c>
      <c r="V38" s="181">
        <f t="shared" si="39"/>
        <v>0</v>
      </c>
      <c r="W38" s="182">
        <f t="shared" si="39"/>
        <v>10</v>
      </c>
      <c r="X38" s="180">
        <f t="shared" ref="X38:BG38" si="40">SUM(X18,X23,X29,X33,X37)</f>
        <v>0</v>
      </c>
      <c r="Y38" s="181">
        <f t="shared" si="40"/>
        <v>0</v>
      </c>
      <c r="Z38" s="181">
        <f t="shared" si="40"/>
        <v>0</v>
      </c>
      <c r="AA38" s="182">
        <f t="shared" si="40"/>
        <v>14</v>
      </c>
      <c r="AB38" s="180">
        <f t="shared" si="40"/>
        <v>0</v>
      </c>
      <c r="AC38" s="181">
        <f t="shared" si="40"/>
        <v>0</v>
      </c>
      <c r="AD38" s="181">
        <f t="shared" si="40"/>
        <v>0</v>
      </c>
      <c r="AE38" s="182">
        <f t="shared" si="40"/>
        <v>4</v>
      </c>
      <c r="AF38" s="180">
        <f t="shared" si="40"/>
        <v>0</v>
      </c>
      <c r="AG38" s="181">
        <f t="shared" si="40"/>
        <v>0</v>
      </c>
      <c r="AH38" s="181">
        <f t="shared" si="40"/>
        <v>0</v>
      </c>
      <c r="AI38" s="182">
        <f t="shared" si="40"/>
        <v>0</v>
      </c>
      <c r="AJ38" s="180">
        <f t="shared" si="40"/>
        <v>0</v>
      </c>
      <c r="AK38" s="181">
        <f t="shared" si="40"/>
        <v>0</v>
      </c>
      <c r="AL38" s="181">
        <f t="shared" si="40"/>
        <v>0</v>
      </c>
      <c r="AM38" s="182">
        <f t="shared" si="40"/>
        <v>0</v>
      </c>
      <c r="AN38" s="180">
        <f t="shared" si="40"/>
        <v>0</v>
      </c>
      <c r="AO38" s="181">
        <f t="shared" si="40"/>
        <v>0</v>
      </c>
      <c r="AP38" s="181">
        <f t="shared" si="40"/>
        <v>0</v>
      </c>
      <c r="AQ38" s="182">
        <f t="shared" si="40"/>
        <v>0</v>
      </c>
      <c r="AR38" s="180">
        <f t="shared" si="40"/>
        <v>0</v>
      </c>
      <c r="AS38" s="181">
        <f t="shared" si="40"/>
        <v>0</v>
      </c>
      <c r="AT38" s="181">
        <f t="shared" si="40"/>
        <v>0</v>
      </c>
      <c r="AU38" s="182">
        <f t="shared" si="40"/>
        <v>0</v>
      </c>
      <c r="AV38" s="180">
        <f t="shared" si="40"/>
        <v>0</v>
      </c>
      <c r="AW38" s="181">
        <f t="shared" si="40"/>
        <v>0</v>
      </c>
      <c r="AX38" s="181">
        <f t="shared" si="40"/>
        <v>0</v>
      </c>
      <c r="AY38" s="182">
        <f t="shared" si="40"/>
        <v>0</v>
      </c>
      <c r="AZ38" s="180">
        <f t="shared" si="40"/>
        <v>0</v>
      </c>
      <c r="BA38" s="181">
        <f t="shared" si="40"/>
        <v>0</v>
      </c>
      <c r="BB38" s="181">
        <f t="shared" si="40"/>
        <v>0</v>
      </c>
      <c r="BC38" s="182">
        <f t="shared" si="40"/>
        <v>0</v>
      </c>
      <c r="BD38" s="180">
        <f t="shared" si="40"/>
        <v>0</v>
      </c>
      <c r="BE38" s="181">
        <f t="shared" si="40"/>
        <v>0</v>
      </c>
      <c r="BF38" s="181">
        <f t="shared" si="40"/>
        <v>0</v>
      </c>
      <c r="BG38" s="182">
        <f t="shared" si="40"/>
        <v>0</v>
      </c>
      <c r="BH38" s="180">
        <f>SUM(BH18,BH23,BH29,BH33,BH37)</f>
        <v>0</v>
      </c>
      <c r="BI38" s="181">
        <f>SUM(BI18,BI23,BI29,BI33,BI37)</f>
        <v>0</v>
      </c>
      <c r="BJ38" s="181">
        <f>SUM(BJ18,BJ23,BJ29,BJ33,BJ37)</f>
        <v>0</v>
      </c>
      <c r="BK38" s="182">
        <f>SUM(BK18,BK23,BK29,BK33,BK37)</f>
        <v>39</v>
      </c>
      <c r="BL38" s="183">
        <f t="shared" si="24"/>
        <v>39</v>
      </c>
      <c r="BM38" s="208"/>
      <c r="BN38" s="152">
        <f>BL38/(G38+K38)*100</f>
        <v>6.3829787234042552</v>
      </c>
    </row>
    <row r="39" spans="1:67" x14ac:dyDescent="0.2">
      <c r="B39" s="148" t="s">
        <v>140</v>
      </c>
      <c r="D39" s="153"/>
      <c r="E39" s="153"/>
      <c r="F39" s="153"/>
      <c r="K39" s="153"/>
    </row>
    <row r="40" spans="1:67" x14ac:dyDescent="0.2">
      <c r="B40" s="153" t="s">
        <v>141</v>
      </c>
      <c r="C40" s="153"/>
      <c r="D40" s="153"/>
      <c r="E40" s="153"/>
      <c r="F40" s="153"/>
    </row>
  </sheetData>
  <sheetProtection password="CD29" sheet="1" objects="1" scenarios="1"/>
  <mergeCells count="30">
    <mergeCell ref="BL5:BL6"/>
    <mergeCell ref="AZ5:BC5"/>
    <mergeCell ref="BH5:BK5"/>
    <mergeCell ref="G1:K1"/>
    <mergeCell ref="BD5:BG5"/>
    <mergeCell ref="AV5:AY5"/>
    <mergeCell ref="AF5:AI5"/>
    <mergeCell ref="T5:W5"/>
    <mergeCell ref="AB5:AE5"/>
    <mergeCell ref="X5:AA5"/>
    <mergeCell ref="AN5:AQ5"/>
    <mergeCell ref="AJ5:AM5"/>
    <mergeCell ref="AR5:AU5"/>
    <mergeCell ref="E5:E6"/>
    <mergeCell ref="L5:O5"/>
    <mergeCell ref="G5:K5"/>
    <mergeCell ref="P5:S5"/>
    <mergeCell ref="B30:B33"/>
    <mergeCell ref="C13:C14"/>
    <mergeCell ref="C34:C36"/>
    <mergeCell ref="B34:B37"/>
    <mergeCell ref="C19:C21"/>
    <mergeCell ref="B24:B29"/>
    <mergeCell ref="B19:B23"/>
    <mergeCell ref="A5:A6"/>
    <mergeCell ref="B5:B6"/>
    <mergeCell ref="C9:C10"/>
    <mergeCell ref="B7:B18"/>
    <mergeCell ref="D5:D6"/>
    <mergeCell ref="C5:C6"/>
  </mergeCells>
  <phoneticPr fontId="2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89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14" t="s">
        <v>0</v>
      </c>
      <c r="B6" s="316" t="s">
        <v>1</v>
      </c>
      <c r="C6" s="317" t="s">
        <v>80</v>
      </c>
      <c r="D6" s="318" t="s">
        <v>2</v>
      </c>
      <c r="E6" s="128" t="s">
        <v>41</v>
      </c>
      <c r="F6" s="302" t="s">
        <v>35</v>
      </c>
      <c r="G6" s="303"/>
      <c r="H6" s="300" t="s">
        <v>24</v>
      </c>
    </row>
    <row r="7" spans="1:8" x14ac:dyDescent="0.2">
      <c r="A7" s="315"/>
      <c r="B7" s="254"/>
      <c r="C7" s="256"/>
      <c r="D7" s="258"/>
      <c r="E7" s="35" t="s">
        <v>38</v>
      </c>
      <c r="F7" s="1" t="s">
        <v>38</v>
      </c>
      <c r="G7" s="115" t="s">
        <v>39</v>
      </c>
      <c r="H7" s="301"/>
    </row>
    <row r="8" spans="1:8" x14ac:dyDescent="0.2">
      <c r="A8" s="129">
        <v>1</v>
      </c>
      <c r="B8" s="259" t="s">
        <v>5</v>
      </c>
      <c r="C8" s="54" t="s">
        <v>64</v>
      </c>
      <c r="D8" s="47" t="s">
        <v>6</v>
      </c>
      <c r="E8" s="311">
        <v>1</v>
      </c>
      <c r="F8" s="47"/>
      <c r="G8" s="116"/>
      <c r="H8" s="122"/>
    </row>
    <row r="9" spans="1:8" x14ac:dyDescent="0.2">
      <c r="A9" s="129">
        <v>2</v>
      </c>
      <c r="B9" s="260"/>
      <c r="C9" s="54" t="s">
        <v>79</v>
      </c>
      <c r="D9" s="47" t="s">
        <v>7</v>
      </c>
      <c r="E9" s="312"/>
      <c r="F9" s="47">
        <v>1</v>
      </c>
      <c r="G9" s="116"/>
      <c r="H9" s="122">
        <v>1</v>
      </c>
    </row>
    <row r="10" spans="1:8" x14ac:dyDescent="0.2">
      <c r="A10" s="129">
        <v>3</v>
      </c>
      <c r="B10" s="260"/>
      <c r="C10" s="54" t="s">
        <v>49</v>
      </c>
      <c r="D10" s="47" t="s">
        <v>14</v>
      </c>
      <c r="E10" s="312"/>
      <c r="F10" s="47"/>
      <c r="G10" s="116"/>
      <c r="H10" s="122"/>
    </row>
    <row r="11" spans="1:8" x14ac:dyDescent="0.2">
      <c r="A11" s="129">
        <v>4</v>
      </c>
      <c r="B11" s="260"/>
      <c r="C11" s="54" t="s">
        <v>50</v>
      </c>
      <c r="D11" s="47" t="s">
        <v>8</v>
      </c>
      <c r="E11" s="312"/>
      <c r="F11" s="47">
        <v>1</v>
      </c>
      <c r="G11" s="116"/>
      <c r="H11" s="122">
        <v>1</v>
      </c>
    </row>
    <row r="12" spans="1:8" x14ac:dyDescent="0.2">
      <c r="A12" s="129">
        <v>5</v>
      </c>
      <c r="B12" s="260"/>
      <c r="C12" s="54" t="s">
        <v>51</v>
      </c>
      <c r="D12" s="47" t="s">
        <v>9</v>
      </c>
      <c r="E12" s="312"/>
      <c r="F12" s="47">
        <v>1</v>
      </c>
      <c r="G12" s="116"/>
      <c r="H12" s="122">
        <v>1</v>
      </c>
    </row>
    <row r="13" spans="1:8" x14ac:dyDescent="0.2">
      <c r="A13" s="129">
        <v>6</v>
      </c>
      <c r="B13" s="260"/>
      <c r="C13" s="54" t="s">
        <v>52</v>
      </c>
      <c r="D13" s="47" t="s">
        <v>10</v>
      </c>
      <c r="E13" s="312"/>
      <c r="F13" s="47"/>
      <c r="G13" s="116"/>
      <c r="H13" s="122"/>
    </row>
    <row r="14" spans="1:8" x14ac:dyDescent="0.2">
      <c r="A14" s="129">
        <v>7</v>
      </c>
      <c r="B14" s="260"/>
      <c r="C14" s="54" t="s">
        <v>53</v>
      </c>
      <c r="D14" s="47" t="s">
        <v>11</v>
      </c>
      <c r="E14" s="312"/>
      <c r="F14" s="47"/>
      <c r="G14" s="116"/>
      <c r="H14" s="122"/>
    </row>
    <row r="15" spans="1:8" x14ac:dyDescent="0.2">
      <c r="A15" s="129">
        <v>8</v>
      </c>
      <c r="B15" s="260"/>
      <c r="C15" s="54" t="s">
        <v>54</v>
      </c>
      <c r="D15" s="47" t="s">
        <v>12</v>
      </c>
      <c r="E15" s="312"/>
      <c r="F15" s="47"/>
      <c r="G15" s="116"/>
      <c r="H15" s="122"/>
    </row>
    <row r="16" spans="1:8" x14ac:dyDescent="0.2">
      <c r="A16" s="129">
        <v>9</v>
      </c>
      <c r="B16" s="260"/>
      <c r="C16" s="54" t="s">
        <v>55</v>
      </c>
      <c r="D16" s="47" t="s">
        <v>13</v>
      </c>
      <c r="E16" s="312"/>
      <c r="F16" s="47"/>
      <c r="G16" s="116"/>
      <c r="H16" s="122"/>
    </row>
    <row r="17" spans="1:8" x14ac:dyDescent="0.2">
      <c r="A17" s="129"/>
      <c r="B17" s="261"/>
      <c r="C17" s="54"/>
      <c r="D17" s="47"/>
      <c r="E17" s="313"/>
      <c r="F17" s="47"/>
      <c r="G17" s="116"/>
      <c r="H17" s="122"/>
    </row>
    <row r="18" spans="1:8" x14ac:dyDescent="0.2">
      <c r="A18" s="130">
        <v>11</v>
      </c>
      <c r="B18" s="265" t="s">
        <v>15</v>
      </c>
      <c r="C18" s="43" t="s">
        <v>67</v>
      </c>
      <c r="D18" s="104" t="s">
        <v>19</v>
      </c>
      <c r="E18" s="311">
        <v>2</v>
      </c>
      <c r="F18" s="104"/>
      <c r="G18" s="131"/>
      <c r="H18" s="123"/>
    </row>
    <row r="19" spans="1:8" x14ac:dyDescent="0.2">
      <c r="A19" s="130">
        <v>12</v>
      </c>
      <c r="B19" s="304"/>
      <c r="C19" s="43" t="s">
        <v>68</v>
      </c>
      <c r="D19" s="104" t="s">
        <v>19</v>
      </c>
      <c r="E19" s="312"/>
      <c r="F19" s="104"/>
      <c r="G19" s="131"/>
      <c r="H19" s="123"/>
    </row>
    <row r="20" spans="1:8" x14ac:dyDescent="0.2">
      <c r="A20" s="130">
        <v>13</v>
      </c>
      <c r="B20" s="304"/>
      <c r="C20" s="43" t="s">
        <v>69</v>
      </c>
      <c r="D20" s="104"/>
      <c r="E20" s="312"/>
      <c r="F20" s="104"/>
      <c r="G20" s="131"/>
      <c r="H20" s="123"/>
    </row>
    <row r="21" spans="1:8" x14ac:dyDescent="0.2">
      <c r="A21" s="130">
        <v>14</v>
      </c>
      <c r="B21" s="304"/>
      <c r="C21" s="43" t="s">
        <v>70</v>
      </c>
      <c r="D21" s="104"/>
      <c r="E21" s="312"/>
      <c r="F21" s="104">
        <v>1</v>
      </c>
      <c r="G21" s="131"/>
      <c r="H21" s="123">
        <v>1</v>
      </c>
    </row>
    <row r="22" spans="1:8" x14ac:dyDescent="0.2">
      <c r="A22" s="130">
        <v>15</v>
      </c>
      <c r="B22" s="304"/>
      <c r="C22" s="43" t="s">
        <v>71</v>
      </c>
      <c r="D22" s="104"/>
      <c r="E22" s="312"/>
      <c r="F22" s="104"/>
      <c r="G22" s="131"/>
      <c r="H22" s="123"/>
    </row>
    <row r="23" spans="1:8" x14ac:dyDescent="0.2">
      <c r="A23" s="130">
        <v>16</v>
      </c>
      <c r="B23" s="304"/>
      <c r="C23" s="43" t="s">
        <v>72</v>
      </c>
      <c r="D23" s="104"/>
      <c r="E23" s="312"/>
      <c r="F23" s="104"/>
      <c r="G23" s="131"/>
      <c r="H23" s="123"/>
    </row>
    <row r="24" spans="1:8" x14ac:dyDescent="0.2">
      <c r="A24" s="130">
        <v>17</v>
      </c>
      <c r="B24" s="304"/>
      <c r="C24" s="43" t="s">
        <v>73</v>
      </c>
      <c r="D24" s="104"/>
      <c r="E24" s="312"/>
      <c r="F24" s="104">
        <v>1</v>
      </c>
      <c r="G24" s="131"/>
      <c r="H24" s="123">
        <v>1</v>
      </c>
    </row>
    <row r="25" spans="1:8" x14ac:dyDescent="0.2">
      <c r="A25" s="130"/>
      <c r="B25" s="266"/>
      <c r="C25" s="72"/>
      <c r="D25" s="104"/>
      <c r="E25" s="313"/>
      <c r="F25" s="104"/>
      <c r="G25" s="131"/>
      <c r="H25" s="123"/>
    </row>
    <row r="26" spans="1:8" x14ac:dyDescent="0.2">
      <c r="A26" s="132">
        <v>19</v>
      </c>
      <c r="B26" s="308" t="s">
        <v>16</v>
      </c>
      <c r="C26" s="44" t="s">
        <v>74</v>
      </c>
      <c r="D26" s="107" t="s">
        <v>6</v>
      </c>
      <c r="E26" s="311">
        <v>1</v>
      </c>
      <c r="F26" s="107"/>
      <c r="G26" s="133"/>
      <c r="H26" s="124"/>
    </row>
    <row r="27" spans="1:8" x14ac:dyDescent="0.2">
      <c r="A27" s="132">
        <v>20</v>
      </c>
      <c r="B27" s="309"/>
      <c r="C27" s="44" t="s">
        <v>75</v>
      </c>
      <c r="D27" s="107" t="s">
        <v>6</v>
      </c>
      <c r="E27" s="312"/>
      <c r="F27" s="107"/>
      <c r="G27" s="133"/>
      <c r="H27" s="124"/>
    </row>
    <row r="28" spans="1:8" x14ac:dyDescent="0.2">
      <c r="A28" s="132">
        <v>21</v>
      </c>
      <c r="B28" s="309"/>
      <c r="C28" s="44" t="s">
        <v>76</v>
      </c>
      <c r="D28" s="107" t="s">
        <v>7</v>
      </c>
      <c r="E28" s="312"/>
      <c r="F28" s="107"/>
      <c r="G28" s="133"/>
      <c r="H28" s="124"/>
    </row>
    <row r="29" spans="1:8" x14ac:dyDescent="0.2">
      <c r="A29" s="132">
        <v>22</v>
      </c>
      <c r="B29" s="309"/>
      <c r="C29" s="44" t="s">
        <v>56</v>
      </c>
      <c r="D29" s="107" t="s">
        <v>14</v>
      </c>
      <c r="E29" s="120">
        <v>3</v>
      </c>
      <c r="F29" s="107"/>
      <c r="G29" s="133"/>
      <c r="H29" s="124"/>
    </row>
    <row r="30" spans="1:8" x14ac:dyDescent="0.2">
      <c r="A30" s="132"/>
      <c r="B30" s="310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65" t="s">
        <v>17</v>
      </c>
      <c r="C31" s="64" t="s">
        <v>57</v>
      </c>
      <c r="D31" s="104" t="s">
        <v>19</v>
      </c>
      <c r="E31" s="311">
        <v>1</v>
      </c>
      <c r="F31" s="104"/>
      <c r="G31" s="131"/>
      <c r="H31" s="123"/>
    </row>
    <row r="32" spans="1:8" x14ac:dyDescent="0.2">
      <c r="A32" s="130">
        <v>25</v>
      </c>
      <c r="B32" s="304"/>
      <c r="C32" s="64" t="s">
        <v>58</v>
      </c>
      <c r="D32" s="104" t="s">
        <v>19</v>
      </c>
      <c r="E32" s="313"/>
      <c r="F32" s="104"/>
      <c r="G32" s="131"/>
      <c r="H32" s="123"/>
    </row>
    <row r="33" spans="1:8" x14ac:dyDescent="0.2">
      <c r="A33" s="130">
        <v>26</v>
      </c>
      <c r="B33" s="304"/>
      <c r="C33" s="64" t="s">
        <v>59</v>
      </c>
      <c r="D33" s="104" t="s">
        <v>19</v>
      </c>
      <c r="E33" s="311">
        <v>2</v>
      </c>
      <c r="F33" s="104"/>
      <c r="G33" s="131"/>
      <c r="H33" s="123"/>
    </row>
    <row r="34" spans="1:8" x14ac:dyDescent="0.2">
      <c r="A34" s="130">
        <v>27</v>
      </c>
      <c r="B34" s="304"/>
      <c r="C34" s="64" t="s">
        <v>78</v>
      </c>
      <c r="D34" s="104" t="s">
        <v>19</v>
      </c>
      <c r="E34" s="313"/>
      <c r="F34" s="104"/>
      <c r="G34" s="131"/>
      <c r="H34" s="123"/>
    </row>
    <row r="35" spans="1:8" x14ac:dyDescent="0.2">
      <c r="A35" s="130"/>
      <c r="B35" s="266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05" t="s">
        <v>18</v>
      </c>
      <c r="C36" s="77" t="s">
        <v>60</v>
      </c>
      <c r="D36" s="109" t="s">
        <v>19</v>
      </c>
      <c r="E36" s="311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06"/>
      <c r="C37" s="77" t="s">
        <v>77</v>
      </c>
      <c r="D37" s="109" t="s">
        <v>19</v>
      </c>
      <c r="E37" s="312"/>
      <c r="F37" s="109"/>
      <c r="G37" s="135"/>
      <c r="H37" s="125"/>
    </row>
    <row r="38" spans="1:8" x14ac:dyDescent="0.2">
      <c r="A38" s="134">
        <v>31</v>
      </c>
      <c r="B38" s="306"/>
      <c r="C38" s="77" t="s">
        <v>62</v>
      </c>
      <c r="D38" s="109" t="s">
        <v>19</v>
      </c>
      <c r="E38" s="312"/>
      <c r="F38" s="109">
        <v>3</v>
      </c>
      <c r="G38" s="135"/>
      <c r="H38" s="125">
        <v>3</v>
      </c>
    </row>
    <row r="39" spans="1:8" ht="13.5" customHeight="1" x14ac:dyDescent="0.2">
      <c r="A39" s="134"/>
      <c r="B39" s="307"/>
      <c r="C39" s="108"/>
      <c r="D39" s="109"/>
      <c r="E39" s="313"/>
      <c r="F39" s="109"/>
      <c r="G39" s="135"/>
      <c r="H39" s="125"/>
    </row>
    <row r="40" spans="1:8" x14ac:dyDescent="0.2">
      <c r="A40" s="136">
        <v>33</v>
      </c>
      <c r="B40" s="105" t="s">
        <v>31</v>
      </c>
      <c r="C40" s="87" t="s">
        <v>63</v>
      </c>
      <c r="D40" s="105" t="s">
        <v>19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37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43</v>
      </c>
    </row>
    <row r="45" spans="1:8" x14ac:dyDescent="0.2">
      <c r="B45" s="4" t="s">
        <v>44</v>
      </c>
    </row>
    <row r="46" spans="1:8" x14ac:dyDescent="0.2">
      <c r="B46" s="4" t="s">
        <v>26</v>
      </c>
      <c r="C46" s="28"/>
    </row>
    <row r="47" spans="1:8" x14ac:dyDescent="0.2">
      <c r="B47" s="28" t="s">
        <v>27</v>
      </c>
      <c r="C47" s="28"/>
    </row>
    <row r="48" spans="1:8" x14ac:dyDescent="0.2">
      <c r="B48" s="28" t="s">
        <v>32</v>
      </c>
    </row>
  </sheetData>
  <mergeCells count="17">
    <mergeCell ref="A6:A7"/>
    <mergeCell ref="B6:B7"/>
    <mergeCell ref="C6:C7"/>
    <mergeCell ref="D6:D7"/>
    <mergeCell ref="B8:B17"/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81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51" t="s">
        <v>0</v>
      </c>
      <c r="B6" s="253" t="s">
        <v>1</v>
      </c>
      <c r="C6" s="255" t="s">
        <v>80</v>
      </c>
      <c r="D6" s="257" t="s">
        <v>2</v>
      </c>
      <c r="E6" s="14" t="s">
        <v>42</v>
      </c>
      <c r="F6" s="323" t="s">
        <v>36</v>
      </c>
      <c r="G6" s="324"/>
      <c r="H6" s="265" t="s">
        <v>24</v>
      </c>
    </row>
    <row r="7" spans="1:8" x14ac:dyDescent="0.2">
      <c r="A7" s="252"/>
      <c r="B7" s="254"/>
      <c r="C7" s="256"/>
      <c r="D7" s="258"/>
      <c r="E7" s="35" t="s">
        <v>20</v>
      </c>
      <c r="F7" s="33" t="s">
        <v>20</v>
      </c>
      <c r="G7" s="2" t="s">
        <v>21</v>
      </c>
      <c r="H7" s="266"/>
    </row>
    <row r="8" spans="1:8" x14ac:dyDescent="0.2">
      <c r="A8" s="54">
        <v>1</v>
      </c>
      <c r="B8" s="259" t="s">
        <v>5</v>
      </c>
      <c r="C8" s="54" t="s">
        <v>64</v>
      </c>
      <c r="D8" s="47" t="s">
        <v>6</v>
      </c>
      <c r="E8" s="320">
        <v>15</v>
      </c>
      <c r="F8" s="47"/>
      <c r="G8" s="47"/>
      <c r="H8" s="47"/>
    </row>
    <row r="9" spans="1:8" x14ac:dyDescent="0.2">
      <c r="A9" s="54">
        <v>2</v>
      </c>
      <c r="B9" s="260"/>
      <c r="C9" s="54" t="s">
        <v>79</v>
      </c>
      <c r="D9" s="47" t="s">
        <v>7</v>
      </c>
      <c r="E9" s="321"/>
      <c r="F9" s="47">
        <v>2</v>
      </c>
      <c r="G9" s="47"/>
      <c r="H9" s="47"/>
    </row>
    <row r="10" spans="1:8" x14ac:dyDescent="0.2">
      <c r="A10" s="54">
        <v>3</v>
      </c>
      <c r="B10" s="260"/>
      <c r="C10" s="54" t="s">
        <v>49</v>
      </c>
      <c r="D10" s="47" t="s">
        <v>14</v>
      </c>
      <c r="E10" s="321"/>
      <c r="F10" s="47"/>
      <c r="G10" s="47"/>
      <c r="H10" s="47"/>
    </row>
    <row r="11" spans="1:8" x14ac:dyDescent="0.2">
      <c r="A11" s="54">
        <v>4</v>
      </c>
      <c r="B11" s="260"/>
      <c r="C11" s="54" t="s">
        <v>50</v>
      </c>
      <c r="D11" s="47" t="s">
        <v>8</v>
      </c>
      <c r="E11" s="321"/>
      <c r="F11" s="47"/>
      <c r="G11" s="47"/>
      <c r="H11" s="47"/>
    </row>
    <row r="12" spans="1:8" x14ac:dyDescent="0.2">
      <c r="A12" s="54">
        <v>5</v>
      </c>
      <c r="B12" s="260"/>
      <c r="C12" s="54" t="s">
        <v>51</v>
      </c>
      <c r="D12" s="47" t="s">
        <v>9</v>
      </c>
      <c r="E12" s="321"/>
      <c r="F12" s="47"/>
      <c r="G12" s="47"/>
      <c r="H12" s="47"/>
    </row>
    <row r="13" spans="1:8" x14ac:dyDescent="0.2">
      <c r="A13" s="54">
        <v>6</v>
      </c>
      <c r="B13" s="260"/>
      <c r="C13" s="54" t="s">
        <v>52</v>
      </c>
      <c r="D13" s="47" t="s">
        <v>10</v>
      </c>
      <c r="E13" s="321"/>
      <c r="F13" s="47"/>
      <c r="G13" s="47"/>
      <c r="H13" s="47"/>
    </row>
    <row r="14" spans="1:8" x14ac:dyDescent="0.2">
      <c r="A14" s="54">
        <v>7</v>
      </c>
      <c r="B14" s="260"/>
      <c r="C14" s="54" t="s">
        <v>53</v>
      </c>
      <c r="D14" s="47" t="s">
        <v>11</v>
      </c>
      <c r="E14" s="321"/>
      <c r="F14" s="47"/>
      <c r="G14" s="47"/>
      <c r="H14" s="47"/>
    </row>
    <row r="15" spans="1:8" x14ac:dyDescent="0.2">
      <c r="A15" s="54">
        <v>8</v>
      </c>
      <c r="B15" s="260"/>
      <c r="C15" s="54" t="s">
        <v>54</v>
      </c>
      <c r="D15" s="47" t="s">
        <v>12</v>
      </c>
      <c r="E15" s="321"/>
      <c r="F15" s="47">
        <v>1</v>
      </c>
      <c r="G15" s="47"/>
      <c r="H15" s="47"/>
    </row>
    <row r="16" spans="1:8" x14ac:dyDescent="0.2">
      <c r="A16" s="54">
        <v>9</v>
      </c>
      <c r="B16" s="260"/>
      <c r="C16" s="54" t="s">
        <v>55</v>
      </c>
      <c r="D16" s="47" t="s">
        <v>13</v>
      </c>
      <c r="E16" s="321"/>
      <c r="F16" s="47">
        <v>1</v>
      </c>
      <c r="G16" s="47"/>
      <c r="H16" s="47"/>
    </row>
    <row r="17" spans="1:8" x14ac:dyDescent="0.2">
      <c r="A17" s="54"/>
      <c r="B17" s="261"/>
      <c r="C17" s="54"/>
      <c r="D17" s="47"/>
      <c r="E17" s="321"/>
      <c r="F17" s="47"/>
      <c r="G17" s="47"/>
      <c r="H17" s="47"/>
    </row>
    <row r="18" spans="1:8" x14ac:dyDescent="0.2">
      <c r="A18" s="72">
        <v>11</v>
      </c>
      <c r="B18" s="265" t="s">
        <v>15</v>
      </c>
      <c r="C18" s="43" t="s">
        <v>67</v>
      </c>
      <c r="D18" s="104" t="s">
        <v>19</v>
      </c>
      <c r="E18" s="321"/>
      <c r="F18" s="104"/>
      <c r="G18" s="104"/>
      <c r="H18" s="104"/>
    </row>
    <row r="19" spans="1:8" x14ac:dyDescent="0.2">
      <c r="A19" s="72">
        <v>12</v>
      </c>
      <c r="B19" s="304"/>
      <c r="C19" s="43" t="s">
        <v>68</v>
      </c>
      <c r="D19" s="104" t="s">
        <v>19</v>
      </c>
      <c r="E19" s="321"/>
      <c r="F19" s="104"/>
      <c r="G19" s="104"/>
      <c r="H19" s="104"/>
    </row>
    <row r="20" spans="1:8" x14ac:dyDescent="0.2">
      <c r="A20" s="72">
        <v>13</v>
      </c>
      <c r="B20" s="304"/>
      <c r="C20" s="43" t="s">
        <v>69</v>
      </c>
      <c r="D20" s="104"/>
      <c r="E20" s="321"/>
      <c r="F20" s="104"/>
      <c r="G20" s="104"/>
      <c r="H20" s="104"/>
    </row>
    <row r="21" spans="1:8" x14ac:dyDescent="0.2">
      <c r="A21" s="72">
        <v>14</v>
      </c>
      <c r="B21" s="304"/>
      <c r="C21" s="43" t="s">
        <v>70</v>
      </c>
      <c r="D21" s="104"/>
      <c r="E21" s="321"/>
      <c r="F21" s="104"/>
      <c r="G21" s="104"/>
      <c r="H21" s="104"/>
    </row>
    <row r="22" spans="1:8" x14ac:dyDescent="0.2">
      <c r="A22" s="72">
        <v>15</v>
      </c>
      <c r="B22" s="304"/>
      <c r="C22" s="43" t="s">
        <v>71</v>
      </c>
      <c r="D22" s="104"/>
      <c r="E22" s="321"/>
      <c r="F22" s="104"/>
      <c r="G22" s="104"/>
      <c r="H22" s="104"/>
    </row>
    <row r="23" spans="1:8" x14ac:dyDescent="0.2">
      <c r="A23" s="72">
        <v>16</v>
      </c>
      <c r="B23" s="304"/>
      <c r="C23" s="43" t="s">
        <v>72</v>
      </c>
      <c r="D23" s="104"/>
      <c r="E23" s="321"/>
      <c r="F23" s="104"/>
      <c r="G23" s="104"/>
      <c r="H23" s="104"/>
    </row>
    <row r="24" spans="1:8" x14ac:dyDescent="0.2">
      <c r="A24" s="72">
        <v>17</v>
      </c>
      <c r="B24" s="304"/>
      <c r="C24" s="43" t="s">
        <v>73</v>
      </c>
      <c r="D24" s="104"/>
      <c r="E24" s="321"/>
      <c r="F24" s="104">
        <v>1</v>
      </c>
      <c r="G24" s="104"/>
      <c r="H24" s="104"/>
    </row>
    <row r="25" spans="1:8" x14ac:dyDescent="0.2">
      <c r="A25" s="72"/>
      <c r="B25" s="266"/>
      <c r="C25" s="72"/>
      <c r="D25" s="104"/>
      <c r="E25" s="321"/>
      <c r="F25" s="104"/>
      <c r="G25" s="104"/>
      <c r="H25" s="104"/>
    </row>
    <row r="26" spans="1:8" x14ac:dyDescent="0.2">
      <c r="A26" s="106">
        <v>19</v>
      </c>
      <c r="B26" s="308" t="s">
        <v>16</v>
      </c>
      <c r="C26" s="44" t="s">
        <v>74</v>
      </c>
      <c r="D26" s="107" t="s">
        <v>6</v>
      </c>
      <c r="E26" s="321"/>
      <c r="F26" s="107">
        <v>2</v>
      </c>
      <c r="G26" s="107"/>
      <c r="H26" s="107"/>
    </row>
    <row r="27" spans="1:8" x14ac:dyDescent="0.2">
      <c r="A27" s="106">
        <v>20</v>
      </c>
      <c r="B27" s="309"/>
      <c r="C27" s="44" t="s">
        <v>75</v>
      </c>
      <c r="D27" s="107" t="s">
        <v>6</v>
      </c>
      <c r="E27" s="321"/>
      <c r="F27" s="107"/>
      <c r="G27" s="107"/>
      <c r="H27" s="107"/>
    </row>
    <row r="28" spans="1:8" x14ac:dyDescent="0.2">
      <c r="A28" s="106">
        <v>21</v>
      </c>
      <c r="B28" s="309"/>
      <c r="C28" s="44" t="s">
        <v>76</v>
      </c>
      <c r="D28" s="107" t="s">
        <v>7</v>
      </c>
      <c r="E28" s="321"/>
      <c r="F28" s="107">
        <v>2</v>
      </c>
      <c r="G28" s="107"/>
      <c r="H28" s="107"/>
    </row>
    <row r="29" spans="1:8" x14ac:dyDescent="0.2">
      <c r="A29" s="106">
        <v>22</v>
      </c>
      <c r="B29" s="309"/>
      <c r="C29" s="44" t="s">
        <v>56</v>
      </c>
      <c r="D29" s="107" t="s">
        <v>14</v>
      </c>
      <c r="E29" s="321"/>
      <c r="F29" s="107"/>
      <c r="G29" s="107"/>
      <c r="H29" s="107"/>
    </row>
    <row r="30" spans="1:8" x14ac:dyDescent="0.2">
      <c r="A30" s="106"/>
      <c r="B30" s="310"/>
      <c r="C30" s="106"/>
      <c r="D30" s="107"/>
      <c r="E30" s="321"/>
      <c r="F30" s="107"/>
      <c r="G30" s="107"/>
      <c r="H30" s="107"/>
    </row>
    <row r="31" spans="1:8" x14ac:dyDescent="0.2">
      <c r="A31" s="72">
        <v>24</v>
      </c>
      <c r="B31" s="265" t="s">
        <v>17</v>
      </c>
      <c r="C31" s="64" t="s">
        <v>57</v>
      </c>
      <c r="D31" s="104" t="s">
        <v>19</v>
      </c>
      <c r="E31" s="321"/>
      <c r="F31" s="104"/>
      <c r="G31" s="104"/>
      <c r="H31" s="104"/>
    </row>
    <row r="32" spans="1:8" x14ac:dyDescent="0.2">
      <c r="A32" s="72">
        <v>25</v>
      </c>
      <c r="B32" s="304"/>
      <c r="C32" s="64" t="s">
        <v>58</v>
      </c>
      <c r="D32" s="104" t="s">
        <v>19</v>
      </c>
      <c r="E32" s="321"/>
      <c r="F32" s="104"/>
      <c r="G32" s="104"/>
      <c r="H32" s="104"/>
    </row>
    <row r="33" spans="1:8" x14ac:dyDescent="0.2">
      <c r="A33" s="72">
        <v>26</v>
      </c>
      <c r="B33" s="304"/>
      <c r="C33" s="64" t="s">
        <v>59</v>
      </c>
      <c r="D33" s="104" t="s">
        <v>19</v>
      </c>
      <c r="E33" s="321"/>
      <c r="F33" s="104"/>
      <c r="G33" s="104"/>
      <c r="H33" s="104"/>
    </row>
    <row r="34" spans="1:8" x14ac:dyDescent="0.2">
      <c r="A34" s="72">
        <v>27</v>
      </c>
      <c r="B34" s="304"/>
      <c r="C34" s="64" t="s">
        <v>78</v>
      </c>
      <c r="D34" s="104" t="s">
        <v>19</v>
      </c>
      <c r="E34" s="321"/>
      <c r="F34" s="104">
        <v>1</v>
      </c>
      <c r="G34" s="104"/>
      <c r="H34" s="104"/>
    </row>
    <row r="35" spans="1:8" x14ac:dyDescent="0.2">
      <c r="A35" s="72"/>
      <c r="B35" s="266"/>
      <c r="C35" s="72"/>
      <c r="D35" s="104"/>
      <c r="E35" s="321"/>
      <c r="F35" s="104"/>
      <c r="G35" s="104"/>
      <c r="H35" s="104"/>
    </row>
    <row r="36" spans="1:8" x14ac:dyDescent="0.2">
      <c r="A36" s="108">
        <v>29</v>
      </c>
      <c r="B36" s="305" t="s">
        <v>18</v>
      </c>
      <c r="C36" s="77" t="s">
        <v>60</v>
      </c>
      <c r="D36" s="109" t="s">
        <v>19</v>
      </c>
      <c r="E36" s="321"/>
      <c r="F36" s="109"/>
      <c r="G36" s="109"/>
      <c r="H36" s="109"/>
    </row>
    <row r="37" spans="1:8" x14ac:dyDescent="0.2">
      <c r="A37" s="108">
        <v>30</v>
      </c>
      <c r="B37" s="306"/>
      <c r="C37" s="77" t="s">
        <v>77</v>
      </c>
      <c r="D37" s="109" t="s">
        <v>19</v>
      </c>
      <c r="E37" s="321"/>
      <c r="F37" s="109">
        <v>1</v>
      </c>
      <c r="G37" s="109"/>
      <c r="H37" s="109"/>
    </row>
    <row r="38" spans="1:8" x14ac:dyDescent="0.2">
      <c r="A38" s="108">
        <v>31</v>
      </c>
      <c r="B38" s="306"/>
      <c r="C38" s="77" t="s">
        <v>62</v>
      </c>
      <c r="D38" s="109" t="s">
        <v>19</v>
      </c>
      <c r="E38" s="321"/>
      <c r="F38" s="109"/>
      <c r="G38" s="109"/>
      <c r="H38" s="109"/>
    </row>
    <row r="39" spans="1:8" ht="13.5" customHeight="1" x14ac:dyDescent="0.2">
      <c r="A39" s="108"/>
      <c r="B39" s="307"/>
      <c r="C39" s="108"/>
      <c r="D39" s="109"/>
      <c r="E39" s="321"/>
      <c r="F39" s="109"/>
      <c r="G39" s="109"/>
      <c r="H39" s="109"/>
    </row>
    <row r="40" spans="1:8" x14ac:dyDescent="0.2">
      <c r="A40" s="110">
        <v>33</v>
      </c>
      <c r="B40" s="105" t="s">
        <v>31</v>
      </c>
      <c r="C40" s="110" t="s">
        <v>66</v>
      </c>
      <c r="D40" s="105" t="s">
        <v>19</v>
      </c>
      <c r="E40" s="321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21"/>
      <c r="F41" s="104"/>
      <c r="G41" s="104"/>
      <c r="H41" s="104"/>
    </row>
    <row r="42" spans="1:8" x14ac:dyDescent="0.2">
      <c r="A42" s="111"/>
      <c r="B42" s="111" t="s">
        <v>37</v>
      </c>
      <c r="C42" s="111"/>
      <c r="D42" s="111"/>
      <c r="E42" s="322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19" t="s">
        <v>40</v>
      </c>
      <c r="C44" s="319"/>
      <c r="D44" s="319"/>
      <c r="E44" s="319"/>
      <c r="F44" s="319"/>
      <c r="G44" s="319"/>
      <c r="H44" s="319"/>
    </row>
    <row r="45" spans="1:8" x14ac:dyDescent="0.2">
      <c r="B45" s="4" t="s">
        <v>26</v>
      </c>
      <c r="C45" s="28"/>
    </row>
    <row r="46" spans="1:8" x14ac:dyDescent="0.2">
      <c r="B46" s="28" t="s">
        <v>27</v>
      </c>
      <c r="C46" s="28"/>
    </row>
    <row r="47" spans="1:8" x14ac:dyDescent="0.2">
      <c r="B47" s="7" t="s">
        <v>32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2016-07-29T17:04:22Z</cp:lastPrinted>
  <dcterms:created xsi:type="dcterms:W3CDTF">2008-07-14T12:40:40Z</dcterms:created>
  <dcterms:modified xsi:type="dcterms:W3CDTF">2016-09-26T13:12:25Z</dcterms:modified>
</cp:coreProperties>
</file>